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gfiles.hepco.co.jp\1LOC\6047000_託送サービスC\Kyoyu\02庶務\ホームページ\広報部へ依頼\2023年度\20230814まで_各種申込各種申込様式最新版へ差替え\"/>
    </mc:Choice>
  </mc:AlternateContent>
  <xr:revisionPtr revIDLastSave="0" documentId="13_ncr:1_{9A101C63-CF32-480D-AD40-4E62A4F3903B}" xr6:coauthVersionLast="45" xr6:coauthVersionMax="45" xr10:uidLastSave="{00000000-0000-0000-0000-000000000000}"/>
  <bookViews>
    <workbookView xWindow="28680" yWindow="-120" windowWidth="29040" windowHeight="15990" tabRatio="722" firstSheet="1" activeTab="1" xr2:uid="{00000000-000D-0000-FFFF-FFFF00000000}"/>
  </bookViews>
  <sheets>
    <sheet name="申込記入例" sheetId="99" state="hidden" r:id="rId1"/>
    <sheet name="別紙(連記式)(計画・実需Ｌ側)" sheetId="33" r:id="rId2"/>
    <sheet name="別紙記入例" sheetId="100" state="hidden" r:id="rId3"/>
    <sheet name="別紙(個別)-2" sheetId="69" state="hidden" r:id="rId4"/>
    <sheet name="別紙(個別)-3" sheetId="70" state="hidden" r:id="rId5"/>
    <sheet name="別紙(個別)-4" sheetId="71" state="hidden" r:id="rId6"/>
    <sheet name="別紙(個別)-5" sheetId="72" state="hidden" r:id="rId7"/>
    <sheet name="別紙(個別)-6" sheetId="73" state="hidden" r:id="rId8"/>
    <sheet name="別紙(個別)-7" sheetId="74" state="hidden" r:id="rId9"/>
    <sheet name="別紙(個別)-8" sheetId="75" state="hidden" r:id="rId10"/>
    <sheet name="別紙(個別)-9" sheetId="76" state="hidden" r:id="rId11"/>
    <sheet name="別紙(個別)-10" sheetId="77" state="hidden" r:id="rId12"/>
    <sheet name="別紙(個別)-11" sheetId="78" state="hidden" r:id="rId13"/>
    <sheet name="別紙(個別)-12" sheetId="79" state="hidden" r:id="rId14"/>
    <sheet name="別紙(個別)-13" sheetId="80" state="hidden" r:id="rId15"/>
    <sheet name="別紙(個別)-14" sheetId="81" state="hidden" r:id="rId16"/>
    <sheet name="別紙(個別)-15" sheetId="82" state="hidden" r:id="rId17"/>
    <sheet name="別紙(個別)-16" sheetId="83" state="hidden" r:id="rId18"/>
    <sheet name="別紙(個別)-17" sheetId="84" state="hidden" r:id="rId19"/>
    <sheet name="別紙(個別)-18" sheetId="85" state="hidden" r:id="rId20"/>
    <sheet name="別紙(個別)-19" sheetId="86" state="hidden" r:id="rId21"/>
    <sheet name="別紙(個別)-20" sheetId="87" state="hidden" r:id="rId22"/>
    <sheet name="別紙(個別)-21" sheetId="88" state="hidden" r:id="rId23"/>
    <sheet name="別紙(個別)-22" sheetId="89" state="hidden" r:id="rId24"/>
    <sheet name="別紙(個別)-23" sheetId="90" state="hidden" r:id="rId25"/>
    <sheet name="別紙(個別)-24" sheetId="91" state="hidden" r:id="rId26"/>
    <sheet name="別紙(個別)-25" sheetId="92" state="hidden" r:id="rId27"/>
    <sheet name="別紙(個別)-26" sheetId="93" state="hidden" r:id="rId28"/>
    <sheet name="別紙(個別)-27" sheetId="94" state="hidden" r:id="rId29"/>
    <sheet name="別紙(個別)-28" sheetId="95" state="hidden" r:id="rId30"/>
    <sheet name="別紙(個別)-29" sheetId="96" state="hidden" r:id="rId31"/>
    <sheet name="別紙(個別)-30" sheetId="97" state="hidden" r:id="rId32"/>
  </sheets>
  <definedNames>
    <definedName name="Data">'別紙(連記式)(計画・実需Ｌ側)'!$A$6:$BN$35</definedName>
    <definedName name="HTML_CodePage" hidden="1">932</definedName>
    <definedName name="HTML_CON"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11">'別紙(個別)-10'!$B$2:$AV$43</definedName>
    <definedName name="_xlnm.Print_Area" localSheetId="12">'別紙(個別)-11'!$B$2:$AV$43</definedName>
    <definedName name="_xlnm.Print_Area" localSheetId="13">'別紙(個別)-12'!$B$2:$AV$43</definedName>
    <definedName name="_xlnm.Print_Area" localSheetId="14">'別紙(個別)-13'!$B$2:$AV$43</definedName>
    <definedName name="_xlnm.Print_Area" localSheetId="15">'別紙(個別)-14'!$B$2:$AV$43</definedName>
    <definedName name="_xlnm.Print_Area" localSheetId="16">'別紙(個別)-15'!$B$2:$AV$43</definedName>
    <definedName name="_xlnm.Print_Area" localSheetId="17">'別紙(個別)-16'!$B$2:$AV$43</definedName>
    <definedName name="_xlnm.Print_Area" localSheetId="18">'別紙(個別)-17'!$B$2:$AV$43</definedName>
    <definedName name="_xlnm.Print_Area" localSheetId="19">'別紙(個別)-18'!$B$2:$AV$43</definedName>
    <definedName name="_xlnm.Print_Area" localSheetId="20">'別紙(個別)-19'!$B$2:$AV$43</definedName>
    <definedName name="_xlnm.Print_Area" localSheetId="3">'別紙(個別)-2'!$B$2:$AV$43</definedName>
    <definedName name="_xlnm.Print_Area" localSheetId="21">'別紙(個別)-20'!$B$2:$AV$43</definedName>
    <definedName name="_xlnm.Print_Area" localSheetId="22">'別紙(個別)-21'!$B$2:$AV$43</definedName>
    <definedName name="_xlnm.Print_Area" localSheetId="23">'別紙(個別)-22'!$B$2:$AV$43</definedName>
    <definedName name="_xlnm.Print_Area" localSheetId="24">'別紙(個別)-23'!$B$2:$AV$43</definedName>
    <definedName name="_xlnm.Print_Area" localSheetId="25">'別紙(個別)-24'!$B$2:$AV$43</definedName>
    <definedName name="_xlnm.Print_Area" localSheetId="26">'別紙(個別)-25'!$B$2:$AV$43</definedName>
    <definedName name="_xlnm.Print_Area" localSheetId="27">'別紙(個別)-26'!$B$2:$AV$43</definedName>
    <definedName name="_xlnm.Print_Area" localSheetId="28">'別紙(個別)-27'!$B$2:$AV$43</definedName>
    <definedName name="_xlnm.Print_Area" localSheetId="29">'別紙(個別)-28'!$B$2:$AV$43</definedName>
    <definedName name="_xlnm.Print_Area" localSheetId="30">'別紙(個別)-29'!$B$2:$AV$43</definedName>
    <definedName name="_xlnm.Print_Area" localSheetId="4">'別紙(個別)-3'!$B$2:$AV$43</definedName>
    <definedName name="_xlnm.Print_Area" localSheetId="31">'別紙(個別)-30'!$B$2:$AV$43</definedName>
    <definedName name="_xlnm.Print_Area" localSheetId="5">'別紙(個別)-4'!$B$2:$AV$43</definedName>
    <definedName name="_xlnm.Print_Area" localSheetId="6">'別紙(個別)-5'!$B$2:$AV$43</definedName>
    <definedName name="_xlnm.Print_Area" localSheetId="7">'別紙(個別)-6'!$B$2:$AV$43</definedName>
    <definedName name="_xlnm.Print_Area" localSheetId="8">'別紙(個別)-7'!$B$2:$AV$43</definedName>
    <definedName name="_xlnm.Print_Area" localSheetId="9">'別紙(個別)-8'!$B$2:$AV$43</definedName>
    <definedName name="_xlnm.Print_Area" localSheetId="10">'別紙(個別)-9'!$B$2:$AV$43</definedName>
    <definedName name="_xlnm.Print_Area" localSheetId="1">'別紙(連記式)(計画・実需Ｌ側)'!$A$1:$BB$46</definedName>
    <definedName name="usernameTF">"usernameTF"</definedName>
    <definedName name="四電op_DB設計_属性情報_List">#REF!</definedName>
    <definedName name="集約需要家ID">#REF!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0" i="69" l="1"/>
  <c r="AJ20" i="70"/>
  <c r="AJ20" i="71"/>
  <c r="AJ20" i="72"/>
  <c r="AJ20" i="73"/>
  <c r="AJ20" i="74"/>
  <c r="AJ20" i="75"/>
  <c r="AJ20" i="76"/>
  <c r="AJ20" i="77"/>
  <c r="AJ20" i="78"/>
  <c r="AJ20" i="79"/>
  <c r="AJ20" i="80"/>
  <c r="AJ20" i="81"/>
  <c r="AJ20" i="82"/>
  <c r="AJ20" i="83"/>
  <c r="AJ20" i="84"/>
  <c r="AJ20" i="85"/>
  <c r="AJ20" i="86"/>
  <c r="AJ20" i="87"/>
  <c r="AJ20" i="88"/>
  <c r="AJ20" i="89"/>
  <c r="AJ20" i="90"/>
  <c r="AJ20" i="91"/>
  <c r="AJ20" i="92"/>
  <c r="AJ20" i="93"/>
  <c r="AJ20" i="94"/>
  <c r="AJ20" i="95"/>
  <c r="AJ20" i="96"/>
  <c r="AJ20" i="97"/>
  <c r="O4" i="88"/>
  <c r="O6" i="88"/>
  <c r="O7" i="88"/>
  <c r="O9" i="88"/>
  <c r="O11" i="88"/>
  <c r="O13" i="88"/>
  <c r="S15" i="88"/>
  <c r="AJ15" i="88"/>
  <c r="S16" i="88"/>
  <c r="AJ16" i="88"/>
  <c r="T17" i="88"/>
  <c r="AK17" i="88"/>
  <c r="S18" i="88"/>
  <c r="AJ18" i="88"/>
  <c r="S19" i="88"/>
  <c r="AJ19" i="88"/>
  <c r="S20" i="88"/>
  <c r="S21" i="88"/>
  <c r="AJ21" i="88"/>
  <c r="S22" i="88"/>
  <c r="AJ22" i="88"/>
  <c r="S23" i="88"/>
  <c r="AJ23" i="88"/>
  <c r="S24" i="88"/>
  <c r="AJ24" i="88"/>
  <c r="S25" i="88"/>
  <c r="AJ25" i="88"/>
  <c r="S26" i="88"/>
  <c r="AJ26" i="88"/>
  <c r="S27" i="88"/>
  <c r="AJ27" i="88"/>
  <c r="S28" i="88"/>
  <c r="AJ28" i="88"/>
  <c r="S29" i="88"/>
  <c r="AJ29" i="88"/>
  <c r="S30" i="88"/>
  <c r="AJ30" i="88"/>
  <c r="O31" i="88"/>
  <c r="O32" i="88"/>
  <c r="W33" i="88"/>
  <c r="AN33" i="88"/>
  <c r="W34" i="88"/>
  <c r="W35" i="88"/>
  <c r="AN35" i="88"/>
  <c r="W36" i="88"/>
  <c r="O37" i="88"/>
  <c r="O4" i="89"/>
  <c r="O6" i="89"/>
  <c r="O7" i="89"/>
  <c r="O9" i="89"/>
  <c r="O11" i="89"/>
  <c r="O13" i="89"/>
  <c r="S15" i="89"/>
  <c r="AJ15" i="89"/>
  <c r="S16" i="89"/>
  <c r="AJ16" i="89"/>
  <c r="T17" i="89"/>
  <c r="AK17" i="89"/>
  <c r="S18" i="89"/>
  <c r="AJ18" i="89"/>
  <c r="S19" i="89"/>
  <c r="AJ19" i="89"/>
  <c r="S20" i="89"/>
  <c r="S21" i="89"/>
  <c r="AJ21" i="89"/>
  <c r="S22" i="89"/>
  <c r="AJ22" i="89"/>
  <c r="S23" i="89"/>
  <c r="AJ23" i="89"/>
  <c r="S24" i="89"/>
  <c r="AJ24" i="89"/>
  <c r="S25" i="89"/>
  <c r="AJ25" i="89"/>
  <c r="S26" i="89"/>
  <c r="AJ26" i="89"/>
  <c r="S27" i="89"/>
  <c r="AJ27" i="89"/>
  <c r="S28" i="89"/>
  <c r="AJ28" i="89"/>
  <c r="S29" i="89"/>
  <c r="AJ29" i="89"/>
  <c r="S30" i="89"/>
  <c r="AJ30" i="89"/>
  <c r="O31" i="89"/>
  <c r="O32" i="89"/>
  <c r="W33" i="89"/>
  <c r="AN33" i="89"/>
  <c r="W34" i="89"/>
  <c r="W35" i="89"/>
  <c r="AN35" i="89"/>
  <c r="W36" i="89"/>
  <c r="O37" i="89"/>
  <c r="O4" i="90"/>
  <c r="O6" i="90"/>
  <c r="O7" i="90"/>
  <c r="O9" i="90"/>
  <c r="O11" i="90"/>
  <c r="O13" i="90"/>
  <c r="S15" i="90"/>
  <c r="AJ15" i="90"/>
  <c r="S16" i="90"/>
  <c r="AJ16" i="90"/>
  <c r="T17" i="90"/>
  <c r="AK17" i="90"/>
  <c r="S18" i="90"/>
  <c r="AJ18" i="90"/>
  <c r="S19" i="90"/>
  <c r="AJ19" i="90"/>
  <c r="S20" i="90"/>
  <c r="S21" i="90"/>
  <c r="AJ21" i="90"/>
  <c r="S22" i="90"/>
  <c r="AJ22" i="90"/>
  <c r="S23" i="90"/>
  <c r="AJ23" i="90"/>
  <c r="S24" i="90"/>
  <c r="AJ24" i="90"/>
  <c r="S25" i="90"/>
  <c r="AJ25" i="90"/>
  <c r="S26" i="90"/>
  <c r="AJ26" i="90"/>
  <c r="S27" i="90"/>
  <c r="AJ27" i="90"/>
  <c r="S28" i="90"/>
  <c r="AJ28" i="90"/>
  <c r="S29" i="90"/>
  <c r="AJ29" i="90"/>
  <c r="S30" i="90"/>
  <c r="AJ30" i="90"/>
  <c r="O31" i="90"/>
  <c r="O32" i="90"/>
  <c r="W33" i="90"/>
  <c r="AN33" i="90"/>
  <c r="W34" i="90"/>
  <c r="W35" i="90"/>
  <c r="AN35" i="90"/>
  <c r="W36" i="90"/>
  <c r="O37" i="90"/>
  <c r="O4" i="91"/>
  <c r="O6" i="91"/>
  <c r="O7" i="91"/>
  <c r="O9" i="91"/>
  <c r="O11" i="91"/>
  <c r="O13" i="91"/>
  <c r="S15" i="91"/>
  <c r="AJ15" i="91"/>
  <c r="S16" i="91"/>
  <c r="AJ16" i="91"/>
  <c r="T17" i="91"/>
  <c r="AK17" i="91"/>
  <c r="S18" i="91"/>
  <c r="AJ18" i="91"/>
  <c r="S19" i="91"/>
  <c r="AJ19" i="91"/>
  <c r="S20" i="91"/>
  <c r="S21" i="91"/>
  <c r="AJ21" i="91"/>
  <c r="S22" i="91"/>
  <c r="AJ22" i="91"/>
  <c r="S23" i="91"/>
  <c r="AJ23" i="91"/>
  <c r="S24" i="91"/>
  <c r="AJ24" i="91"/>
  <c r="S25" i="91"/>
  <c r="AJ25" i="91"/>
  <c r="S26" i="91"/>
  <c r="AJ26" i="91"/>
  <c r="S27" i="91"/>
  <c r="AJ27" i="91"/>
  <c r="S28" i="91"/>
  <c r="AJ28" i="91"/>
  <c r="S29" i="91"/>
  <c r="AJ29" i="91"/>
  <c r="S30" i="91"/>
  <c r="AJ30" i="91"/>
  <c r="O31" i="91"/>
  <c r="O32" i="91"/>
  <c r="W33" i="91"/>
  <c r="AN33" i="91"/>
  <c r="W34" i="91"/>
  <c r="W35" i="91"/>
  <c r="AN35" i="91"/>
  <c r="W36" i="91"/>
  <c r="O37" i="91"/>
  <c r="O4" i="92"/>
  <c r="O6" i="92"/>
  <c r="O7" i="92"/>
  <c r="O9" i="92"/>
  <c r="O11" i="92"/>
  <c r="O13" i="92"/>
  <c r="S15" i="92"/>
  <c r="AJ15" i="92"/>
  <c r="S16" i="92"/>
  <c r="AJ16" i="92"/>
  <c r="T17" i="92"/>
  <c r="AK17" i="92"/>
  <c r="S18" i="92"/>
  <c r="AJ18" i="92"/>
  <c r="S19" i="92"/>
  <c r="AJ19" i="92"/>
  <c r="S20" i="92"/>
  <c r="S21" i="92"/>
  <c r="AJ21" i="92"/>
  <c r="S22" i="92"/>
  <c r="AJ22" i="92"/>
  <c r="S23" i="92"/>
  <c r="AJ23" i="92"/>
  <c r="S24" i="92"/>
  <c r="AJ24" i="92"/>
  <c r="S25" i="92"/>
  <c r="AJ25" i="92"/>
  <c r="S26" i="92"/>
  <c r="AJ26" i="92"/>
  <c r="S27" i="92"/>
  <c r="AJ27" i="92"/>
  <c r="S28" i="92"/>
  <c r="AJ28" i="92"/>
  <c r="S29" i="92"/>
  <c r="AJ29" i="92"/>
  <c r="S30" i="92"/>
  <c r="AJ30" i="92"/>
  <c r="O31" i="92"/>
  <c r="O32" i="92"/>
  <c r="W33" i="92"/>
  <c r="AN33" i="92"/>
  <c r="W34" i="92"/>
  <c r="W35" i="92"/>
  <c r="AN35" i="92"/>
  <c r="W36" i="92"/>
  <c r="O37" i="92"/>
  <c r="O4" i="93"/>
  <c r="O6" i="93"/>
  <c r="O7" i="93"/>
  <c r="O9" i="93"/>
  <c r="O11" i="93"/>
  <c r="O13" i="93"/>
  <c r="S15" i="93"/>
  <c r="AJ15" i="93"/>
  <c r="S16" i="93"/>
  <c r="AJ16" i="93"/>
  <c r="T17" i="93"/>
  <c r="AK17" i="93"/>
  <c r="S18" i="93"/>
  <c r="AJ18" i="93"/>
  <c r="S19" i="93"/>
  <c r="AJ19" i="93"/>
  <c r="S20" i="93"/>
  <c r="S21" i="93"/>
  <c r="AJ21" i="93"/>
  <c r="S22" i="93"/>
  <c r="AJ22" i="93"/>
  <c r="S23" i="93"/>
  <c r="AJ23" i="93"/>
  <c r="S24" i="93"/>
  <c r="AJ24" i="93"/>
  <c r="S25" i="93"/>
  <c r="AJ25" i="93"/>
  <c r="S26" i="93"/>
  <c r="AJ26" i="93"/>
  <c r="S27" i="93"/>
  <c r="AJ27" i="93"/>
  <c r="S28" i="93"/>
  <c r="AJ28" i="93"/>
  <c r="S29" i="93"/>
  <c r="AJ29" i="93"/>
  <c r="S30" i="93"/>
  <c r="AJ30" i="93"/>
  <c r="O31" i="93"/>
  <c r="O32" i="93"/>
  <c r="W33" i="93"/>
  <c r="AN33" i="93"/>
  <c r="W34" i="93"/>
  <c r="W35" i="93"/>
  <c r="AN35" i="93"/>
  <c r="W36" i="93"/>
  <c r="O37" i="93"/>
  <c r="O4" i="94"/>
  <c r="O6" i="94"/>
  <c r="O7" i="94"/>
  <c r="O9" i="94"/>
  <c r="O11" i="94"/>
  <c r="O13" i="94"/>
  <c r="S15" i="94"/>
  <c r="AJ15" i="94"/>
  <c r="S16" i="94"/>
  <c r="AJ16" i="94"/>
  <c r="T17" i="94"/>
  <c r="AK17" i="94"/>
  <c r="S18" i="94"/>
  <c r="AJ18" i="94"/>
  <c r="S19" i="94"/>
  <c r="AJ19" i="94"/>
  <c r="S20" i="94"/>
  <c r="S21" i="94"/>
  <c r="AJ21" i="94"/>
  <c r="S22" i="94"/>
  <c r="AJ22" i="94"/>
  <c r="S23" i="94"/>
  <c r="AJ23" i="94"/>
  <c r="S24" i="94"/>
  <c r="AJ24" i="94"/>
  <c r="S25" i="94"/>
  <c r="AJ25" i="94"/>
  <c r="S26" i="94"/>
  <c r="AJ26" i="94"/>
  <c r="S27" i="94"/>
  <c r="AJ27" i="94"/>
  <c r="S28" i="94"/>
  <c r="AJ28" i="94"/>
  <c r="S29" i="94"/>
  <c r="AJ29" i="94"/>
  <c r="S30" i="94"/>
  <c r="AJ30" i="94"/>
  <c r="O31" i="94"/>
  <c r="O32" i="94"/>
  <c r="W33" i="94"/>
  <c r="AN33" i="94"/>
  <c r="W34" i="94"/>
  <c r="W35" i="94"/>
  <c r="AN35" i="94"/>
  <c r="W36" i="94"/>
  <c r="O37" i="94"/>
  <c r="O4" i="95"/>
  <c r="O6" i="95"/>
  <c r="O7" i="95"/>
  <c r="O9" i="95"/>
  <c r="O11" i="95"/>
  <c r="O13" i="95"/>
  <c r="S15" i="95"/>
  <c r="AJ15" i="95"/>
  <c r="S16" i="95"/>
  <c r="AJ16" i="95"/>
  <c r="T17" i="95"/>
  <c r="AK17" i="95"/>
  <c r="S18" i="95"/>
  <c r="AJ18" i="95"/>
  <c r="S19" i="95"/>
  <c r="AJ19" i="95"/>
  <c r="S20" i="95"/>
  <c r="S21" i="95"/>
  <c r="AJ21" i="95"/>
  <c r="S22" i="95"/>
  <c r="AJ22" i="95"/>
  <c r="S23" i="95"/>
  <c r="AJ23" i="95"/>
  <c r="S24" i="95"/>
  <c r="AJ24" i="95"/>
  <c r="S25" i="95"/>
  <c r="AJ25" i="95"/>
  <c r="S26" i="95"/>
  <c r="AJ26" i="95"/>
  <c r="S27" i="95"/>
  <c r="AJ27" i="95"/>
  <c r="S28" i="95"/>
  <c r="AJ28" i="95"/>
  <c r="S29" i="95"/>
  <c r="AJ29" i="95"/>
  <c r="S30" i="95"/>
  <c r="AJ30" i="95"/>
  <c r="O31" i="95"/>
  <c r="O32" i="95"/>
  <c r="W33" i="95"/>
  <c r="AN33" i="95"/>
  <c r="W34" i="95"/>
  <c r="W35" i="95"/>
  <c r="AN35" i="95"/>
  <c r="W36" i="95"/>
  <c r="O37" i="95"/>
  <c r="O4" i="96"/>
  <c r="O6" i="96"/>
  <c r="O7" i="96"/>
  <c r="O9" i="96"/>
  <c r="O11" i="96"/>
  <c r="O13" i="96"/>
  <c r="S15" i="96"/>
  <c r="AJ15" i="96"/>
  <c r="S16" i="96"/>
  <c r="AJ16" i="96"/>
  <c r="T17" i="96"/>
  <c r="AK17" i="96"/>
  <c r="S18" i="96"/>
  <c r="AJ18" i="96"/>
  <c r="S19" i="96"/>
  <c r="AJ19" i="96"/>
  <c r="S20" i="96"/>
  <c r="S21" i="96"/>
  <c r="AJ21" i="96"/>
  <c r="S22" i="96"/>
  <c r="AJ22" i="96"/>
  <c r="S23" i="96"/>
  <c r="AJ23" i="96"/>
  <c r="S24" i="96"/>
  <c r="AJ24" i="96"/>
  <c r="S25" i="96"/>
  <c r="AJ25" i="96"/>
  <c r="S26" i="96"/>
  <c r="AJ26" i="96"/>
  <c r="S27" i="96"/>
  <c r="AJ27" i="96"/>
  <c r="S28" i="96"/>
  <c r="AJ28" i="96"/>
  <c r="S29" i="96"/>
  <c r="AJ29" i="96"/>
  <c r="S30" i="96"/>
  <c r="AJ30" i="96"/>
  <c r="O31" i="96"/>
  <c r="O32" i="96"/>
  <c r="W33" i="96"/>
  <c r="AN33" i="96"/>
  <c r="W34" i="96"/>
  <c r="W35" i="96"/>
  <c r="AN35" i="96"/>
  <c r="W36" i="96"/>
  <c r="O37" i="96"/>
  <c r="O4" i="97"/>
  <c r="O6" i="97"/>
  <c r="O7" i="97"/>
  <c r="O9" i="97"/>
  <c r="O11" i="97"/>
  <c r="O13" i="97"/>
  <c r="S15" i="97"/>
  <c r="AJ15" i="97"/>
  <c r="S16" i="97"/>
  <c r="AJ16" i="97"/>
  <c r="T17" i="97"/>
  <c r="AK17" i="97"/>
  <c r="S18" i="97"/>
  <c r="AJ18" i="97"/>
  <c r="S19" i="97"/>
  <c r="AJ19" i="97"/>
  <c r="S20" i="97"/>
  <c r="S21" i="97"/>
  <c r="AJ21" i="97"/>
  <c r="S22" i="97"/>
  <c r="AJ22" i="97"/>
  <c r="S23" i="97"/>
  <c r="AJ23" i="97"/>
  <c r="S24" i="97"/>
  <c r="AJ24" i="97"/>
  <c r="S25" i="97"/>
  <c r="AJ25" i="97"/>
  <c r="S26" i="97"/>
  <c r="AJ26" i="97"/>
  <c r="S27" i="97"/>
  <c r="AJ27" i="97"/>
  <c r="S28" i="97"/>
  <c r="AJ28" i="97"/>
  <c r="S29" i="97"/>
  <c r="AJ29" i="97"/>
  <c r="S30" i="97"/>
  <c r="AJ30" i="97"/>
  <c r="O31" i="97"/>
  <c r="O32" i="97"/>
  <c r="W33" i="97"/>
  <c r="AN33" i="97"/>
  <c r="W34" i="97"/>
  <c r="W35" i="97"/>
  <c r="AN35" i="97"/>
  <c r="W36" i="97"/>
  <c r="O37" i="97"/>
  <c r="O4" i="78"/>
  <c r="O6" i="78"/>
  <c r="O7" i="78"/>
  <c r="O9" i="78"/>
  <c r="O11" i="78"/>
  <c r="O13" i="78"/>
  <c r="S15" i="78"/>
  <c r="AJ15" i="78"/>
  <c r="S16" i="78"/>
  <c r="AJ16" i="78"/>
  <c r="T17" i="78"/>
  <c r="AK17" i="78"/>
  <c r="S18" i="78"/>
  <c r="AJ18" i="78"/>
  <c r="S19" i="78"/>
  <c r="AJ19" i="78"/>
  <c r="S20" i="78"/>
  <c r="S21" i="78"/>
  <c r="AJ21" i="78"/>
  <c r="S22" i="78"/>
  <c r="AJ22" i="78"/>
  <c r="S23" i="78"/>
  <c r="AJ23" i="78"/>
  <c r="S24" i="78"/>
  <c r="AJ24" i="78"/>
  <c r="S25" i="78"/>
  <c r="AJ25" i="78"/>
  <c r="S26" i="78"/>
  <c r="AJ26" i="78"/>
  <c r="S27" i="78"/>
  <c r="AJ27" i="78"/>
  <c r="S28" i="78"/>
  <c r="AJ28" i="78"/>
  <c r="S29" i="78"/>
  <c r="AJ29" i="78"/>
  <c r="S30" i="78"/>
  <c r="AJ30" i="78"/>
  <c r="O31" i="78"/>
  <c r="O32" i="78"/>
  <c r="W33" i="78"/>
  <c r="AN33" i="78"/>
  <c r="W34" i="78"/>
  <c r="W35" i="78"/>
  <c r="AN35" i="78"/>
  <c r="W36" i="78"/>
  <c r="O37" i="78"/>
  <c r="O4" i="79"/>
  <c r="O6" i="79"/>
  <c r="O7" i="79"/>
  <c r="O9" i="79"/>
  <c r="O11" i="79"/>
  <c r="O13" i="79"/>
  <c r="S15" i="79"/>
  <c r="AJ15" i="79"/>
  <c r="S16" i="79"/>
  <c r="AJ16" i="79"/>
  <c r="T17" i="79"/>
  <c r="AK17" i="79"/>
  <c r="S18" i="79"/>
  <c r="AJ18" i="79"/>
  <c r="S19" i="79"/>
  <c r="AJ19" i="79"/>
  <c r="S20" i="79"/>
  <c r="S21" i="79"/>
  <c r="AJ21" i="79"/>
  <c r="S22" i="79"/>
  <c r="AJ22" i="79"/>
  <c r="S23" i="79"/>
  <c r="AJ23" i="79"/>
  <c r="S24" i="79"/>
  <c r="AJ24" i="79"/>
  <c r="S25" i="79"/>
  <c r="AJ25" i="79"/>
  <c r="S26" i="79"/>
  <c r="AJ26" i="79"/>
  <c r="S27" i="79"/>
  <c r="AJ27" i="79"/>
  <c r="S28" i="79"/>
  <c r="AJ28" i="79"/>
  <c r="S29" i="79"/>
  <c r="AJ29" i="79"/>
  <c r="S30" i="79"/>
  <c r="AJ30" i="79"/>
  <c r="O31" i="79"/>
  <c r="O32" i="79"/>
  <c r="W33" i="79"/>
  <c r="AN33" i="79"/>
  <c r="W34" i="79"/>
  <c r="W35" i="79"/>
  <c r="AN35" i="79"/>
  <c r="W36" i="79"/>
  <c r="O37" i="79"/>
  <c r="O4" i="80"/>
  <c r="O6" i="80"/>
  <c r="O7" i="80"/>
  <c r="O9" i="80"/>
  <c r="O11" i="80"/>
  <c r="O13" i="80"/>
  <c r="S15" i="80"/>
  <c r="AJ15" i="80"/>
  <c r="S16" i="80"/>
  <c r="AJ16" i="80"/>
  <c r="T17" i="80"/>
  <c r="AK17" i="80"/>
  <c r="S18" i="80"/>
  <c r="AJ18" i="80"/>
  <c r="S19" i="80"/>
  <c r="AJ19" i="80"/>
  <c r="S20" i="80"/>
  <c r="S21" i="80"/>
  <c r="AJ21" i="80"/>
  <c r="S22" i="80"/>
  <c r="AJ22" i="80"/>
  <c r="S23" i="80"/>
  <c r="AJ23" i="80"/>
  <c r="S24" i="80"/>
  <c r="AJ24" i="80"/>
  <c r="S25" i="80"/>
  <c r="AJ25" i="80"/>
  <c r="S26" i="80"/>
  <c r="AJ26" i="80"/>
  <c r="S27" i="80"/>
  <c r="AJ27" i="80"/>
  <c r="S28" i="80"/>
  <c r="AJ28" i="80"/>
  <c r="S29" i="80"/>
  <c r="AJ29" i="80"/>
  <c r="S30" i="80"/>
  <c r="AJ30" i="80"/>
  <c r="O31" i="80"/>
  <c r="O32" i="80"/>
  <c r="W33" i="80"/>
  <c r="AN33" i="80"/>
  <c r="W34" i="80"/>
  <c r="W35" i="80"/>
  <c r="AN35" i="80"/>
  <c r="W36" i="80"/>
  <c r="O37" i="80"/>
  <c r="O4" i="81"/>
  <c r="O6" i="81"/>
  <c r="O7" i="81"/>
  <c r="O9" i="81"/>
  <c r="O11" i="81"/>
  <c r="O13" i="81"/>
  <c r="S15" i="81"/>
  <c r="AJ15" i="81"/>
  <c r="S16" i="81"/>
  <c r="AJ16" i="81"/>
  <c r="T17" i="81"/>
  <c r="AK17" i="81"/>
  <c r="S18" i="81"/>
  <c r="AJ18" i="81"/>
  <c r="S19" i="81"/>
  <c r="AJ19" i="81"/>
  <c r="S20" i="81"/>
  <c r="S21" i="81"/>
  <c r="AJ21" i="81"/>
  <c r="S22" i="81"/>
  <c r="AJ22" i="81"/>
  <c r="S23" i="81"/>
  <c r="AJ23" i="81"/>
  <c r="S24" i="81"/>
  <c r="AJ24" i="81"/>
  <c r="S25" i="81"/>
  <c r="AJ25" i="81"/>
  <c r="S26" i="81"/>
  <c r="AJ26" i="81"/>
  <c r="S27" i="81"/>
  <c r="AJ27" i="81"/>
  <c r="S28" i="81"/>
  <c r="AJ28" i="81"/>
  <c r="S29" i="81"/>
  <c r="AJ29" i="81"/>
  <c r="S30" i="81"/>
  <c r="AJ30" i="81"/>
  <c r="O31" i="81"/>
  <c r="O32" i="81"/>
  <c r="W33" i="81"/>
  <c r="AN33" i="81"/>
  <c r="W34" i="81"/>
  <c r="W35" i="81"/>
  <c r="AN35" i="81"/>
  <c r="W36" i="81"/>
  <c r="O37" i="81"/>
  <c r="O4" i="82"/>
  <c r="O6" i="82"/>
  <c r="O7" i="82"/>
  <c r="O9" i="82"/>
  <c r="O11" i="82"/>
  <c r="O13" i="82"/>
  <c r="S15" i="82"/>
  <c r="AJ15" i="82"/>
  <c r="S16" i="82"/>
  <c r="AJ16" i="82"/>
  <c r="T17" i="82"/>
  <c r="AK17" i="82"/>
  <c r="S18" i="82"/>
  <c r="AJ18" i="82"/>
  <c r="S19" i="82"/>
  <c r="AJ19" i="82"/>
  <c r="S20" i="82"/>
  <c r="S21" i="82"/>
  <c r="AJ21" i="82"/>
  <c r="S22" i="82"/>
  <c r="AJ22" i="82"/>
  <c r="S23" i="82"/>
  <c r="AJ23" i="82"/>
  <c r="S24" i="82"/>
  <c r="AJ24" i="82"/>
  <c r="S25" i="82"/>
  <c r="AJ25" i="82"/>
  <c r="S26" i="82"/>
  <c r="AJ26" i="82"/>
  <c r="S27" i="82"/>
  <c r="AJ27" i="82"/>
  <c r="S28" i="82"/>
  <c r="AJ28" i="82"/>
  <c r="S29" i="82"/>
  <c r="AJ29" i="82"/>
  <c r="S30" i="82"/>
  <c r="AJ30" i="82"/>
  <c r="O31" i="82"/>
  <c r="O32" i="82"/>
  <c r="W33" i="82"/>
  <c r="AN33" i="82"/>
  <c r="W34" i="82"/>
  <c r="W35" i="82"/>
  <c r="AN35" i="82"/>
  <c r="W36" i="82"/>
  <c r="O37" i="82"/>
  <c r="O4" i="83"/>
  <c r="O6" i="83"/>
  <c r="O7" i="83"/>
  <c r="O9" i="83"/>
  <c r="O11" i="83"/>
  <c r="O13" i="83"/>
  <c r="S15" i="83"/>
  <c r="AJ15" i="83"/>
  <c r="S16" i="83"/>
  <c r="AJ16" i="83"/>
  <c r="T17" i="83"/>
  <c r="AK17" i="83"/>
  <c r="S18" i="83"/>
  <c r="AJ18" i="83"/>
  <c r="S19" i="83"/>
  <c r="AJ19" i="83"/>
  <c r="S20" i="83"/>
  <c r="S21" i="83"/>
  <c r="AJ21" i="83"/>
  <c r="S22" i="83"/>
  <c r="AJ22" i="83"/>
  <c r="S23" i="83"/>
  <c r="AJ23" i="83"/>
  <c r="S24" i="83"/>
  <c r="AJ24" i="83"/>
  <c r="S25" i="83"/>
  <c r="AJ25" i="83"/>
  <c r="S26" i="83"/>
  <c r="AJ26" i="83"/>
  <c r="S27" i="83"/>
  <c r="AJ27" i="83"/>
  <c r="S28" i="83"/>
  <c r="AJ28" i="83"/>
  <c r="S29" i="83"/>
  <c r="AJ29" i="83"/>
  <c r="S30" i="83"/>
  <c r="AJ30" i="83"/>
  <c r="O31" i="83"/>
  <c r="O32" i="83"/>
  <c r="W33" i="83"/>
  <c r="AN33" i="83"/>
  <c r="W34" i="83"/>
  <c r="W35" i="83"/>
  <c r="AN35" i="83"/>
  <c r="W36" i="83"/>
  <c r="O37" i="83"/>
  <c r="O4" i="84"/>
  <c r="O6" i="84"/>
  <c r="O7" i="84"/>
  <c r="O9" i="84"/>
  <c r="O11" i="84"/>
  <c r="O13" i="84"/>
  <c r="S15" i="84"/>
  <c r="AJ15" i="84"/>
  <c r="S16" i="84"/>
  <c r="AJ16" i="84"/>
  <c r="T17" i="84"/>
  <c r="AK17" i="84"/>
  <c r="S18" i="84"/>
  <c r="AJ18" i="84"/>
  <c r="S19" i="84"/>
  <c r="AJ19" i="84"/>
  <c r="S20" i="84"/>
  <c r="S21" i="84"/>
  <c r="AJ21" i="84"/>
  <c r="S22" i="84"/>
  <c r="AJ22" i="84"/>
  <c r="S23" i="84"/>
  <c r="AJ23" i="84"/>
  <c r="S24" i="84"/>
  <c r="AJ24" i="84"/>
  <c r="S25" i="84"/>
  <c r="AJ25" i="84"/>
  <c r="S26" i="84"/>
  <c r="AJ26" i="84"/>
  <c r="S27" i="84"/>
  <c r="AJ27" i="84"/>
  <c r="S28" i="84"/>
  <c r="AJ28" i="84"/>
  <c r="S29" i="84"/>
  <c r="AJ29" i="84"/>
  <c r="S30" i="84"/>
  <c r="AJ30" i="84"/>
  <c r="O31" i="84"/>
  <c r="O32" i="84"/>
  <c r="W33" i="84"/>
  <c r="AN33" i="84"/>
  <c r="W34" i="84"/>
  <c r="W35" i="84"/>
  <c r="AN35" i="84"/>
  <c r="W36" i="84"/>
  <c r="O37" i="84"/>
  <c r="O4" i="85"/>
  <c r="O6" i="85"/>
  <c r="O7" i="85"/>
  <c r="O9" i="85"/>
  <c r="O11" i="85"/>
  <c r="O13" i="85"/>
  <c r="S15" i="85"/>
  <c r="AJ15" i="85"/>
  <c r="S16" i="85"/>
  <c r="AJ16" i="85"/>
  <c r="T17" i="85"/>
  <c r="AK17" i="85"/>
  <c r="S18" i="85"/>
  <c r="AJ18" i="85"/>
  <c r="S19" i="85"/>
  <c r="AJ19" i="85"/>
  <c r="S20" i="85"/>
  <c r="S21" i="85"/>
  <c r="AJ21" i="85"/>
  <c r="S22" i="85"/>
  <c r="AJ22" i="85"/>
  <c r="S23" i="85"/>
  <c r="AJ23" i="85"/>
  <c r="S24" i="85"/>
  <c r="AJ24" i="85"/>
  <c r="S25" i="85"/>
  <c r="AJ25" i="85"/>
  <c r="S26" i="85"/>
  <c r="AJ26" i="85"/>
  <c r="S27" i="85"/>
  <c r="AJ27" i="85"/>
  <c r="S28" i="85"/>
  <c r="AJ28" i="85"/>
  <c r="S29" i="85"/>
  <c r="AJ29" i="85"/>
  <c r="S30" i="85"/>
  <c r="AJ30" i="85"/>
  <c r="O31" i="85"/>
  <c r="O32" i="85"/>
  <c r="W33" i="85"/>
  <c r="AN33" i="85"/>
  <c r="W34" i="85"/>
  <c r="W35" i="85"/>
  <c r="AN35" i="85"/>
  <c r="W36" i="85"/>
  <c r="O37" i="85"/>
  <c r="O4" i="86"/>
  <c r="O6" i="86"/>
  <c r="O7" i="86"/>
  <c r="O9" i="86"/>
  <c r="O11" i="86"/>
  <c r="O13" i="86"/>
  <c r="S15" i="86"/>
  <c r="AJ15" i="86"/>
  <c r="S16" i="86"/>
  <c r="AJ16" i="86"/>
  <c r="T17" i="86"/>
  <c r="AK17" i="86"/>
  <c r="S18" i="86"/>
  <c r="AJ18" i="86"/>
  <c r="S19" i="86"/>
  <c r="AJ19" i="86"/>
  <c r="S20" i="86"/>
  <c r="S21" i="86"/>
  <c r="AJ21" i="86"/>
  <c r="S22" i="86"/>
  <c r="AJ22" i="86"/>
  <c r="S23" i="86"/>
  <c r="AJ23" i="86"/>
  <c r="S24" i="86"/>
  <c r="AJ24" i="86"/>
  <c r="S25" i="86"/>
  <c r="AJ25" i="86"/>
  <c r="S26" i="86"/>
  <c r="AJ26" i="86"/>
  <c r="S27" i="86"/>
  <c r="AJ27" i="86"/>
  <c r="S28" i="86"/>
  <c r="AJ28" i="86"/>
  <c r="S29" i="86"/>
  <c r="AJ29" i="86"/>
  <c r="S30" i="86"/>
  <c r="AJ30" i="86"/>
  <c r="O31" i="86"/>
  <c r="O32" i="86"/>
  <c r="W33" i="86"/>
  <c r="AN33" i="86"/>
  <c r="W34" i="86"/>
  <c r="W35" i="86"/>
  <c r="AN35" i="86"/>
  <c r="W36" i="86"/>
  <c r="O37" i="86"/>
  <c r="O4" i="87"/>
  <c r="O6" i="87"/>
  <c r="O7" i="87"/>
  <c r="O9" i="87"/>
  <c r="O11" i="87"/>
  <c r="O13" i="87"/>
  <c r="S15" i="87"/>
  <c r="AJ15" i="87"/>
  <c r="S16" i="87"/>
  <c r="AJ16" i="87"/>
  <c r="T17" i="87"/>
  <c r="AK17" i="87"/>
  <c r="S18" i="87"/>
  <c r="AJ18" i="87"/>
  <c r="S19" i="87"/>
  <c r="AJ19" i="87"/>
  <c r="S20" i="87"/>
  <c r="S21" i="87"/>
  <c r="AJ21" i="87"/>
  <c r="S22" i="87"/>
  <c r="AJ22" i="87"/>
  <c r="S23" i="87"/>
  <c r="AJ23" i="87"/>
  <c r="S24" i="87"/>
  <c r="AJ24" i="87"/>
  <c r="S25" i="87"/>
  <c r="AJ25" i="87"/>
  <c r="S26" i="87"/>
  <c r="AJ26" i="87"/>
  <c r="S27" i="87"/>
  <c r="AJ27" i="87"/>
  <c r="S28" i="87"/>
  <c r="AJ28" i="87"/>
  <c r="S29" i="87"/>
  <c r="AJ29" i="87"/>
  <c r="S30" i="87"/>
  <c r="AJ30" i="87"/>
  <c r="O31" i="87"/>
  <c r="O32" i="87"/>
  <c r="W33" i="87"/>
  <c r="AN33" i="87"/>
  <c r="W34" i="87"/>
  <c r="W35" i="87"/>
  <c r="AN35" i="87"/>
  <c r="W36" i="87"/>
  <c r="O37" i="87"/>
  <c r="O4" i="73"/>
  <c r="O6" i="73"/>
  <c r="O7" i="73"/>
  <c r="O9" i="73"/>
  <c r="O11" i="73"/>
  <c r="O13" i="73"/>
  <c r="S15" i="73"/>
  <c r="AJ15" i="73"/>
  <c r="S16" i="73"/>
  <c r="AJ16" i="73"/>
  <c r="T17" i="73"/>
  <c r="AK17" i="73"/>
  <c r="S18" i="73"/>
  <c r="AJ18" i="73"/>
  <c r="S19" i="73"/>
  <c r="AJ19" i="73"/>
  <c r="S20" i="73"/>
  <c r="S21" i="73"/>
  <c r="AJ21" i="73"/>
  <c r="S22" i="73"/>
  <c r="AJ22" i="73"/>
  <c r="S23" i="73"/>
  <c r="AJ23" i="73"/>
  <c r="S24" i="73"/>
  <c r="AJ24" i="73"/>
  <c r="S25" i="73"/>
  <c r="AJ25" i="73"/>
  <c r="S26" i="73"/>
  <c r="AJ26" i="73"/>
  <c r="S27" i="73"/>
  <c r="AJ27" i="73"/>
  <c r="S28" i="73"/>
  <c r="AJ28" i="73"/>
  <c r="S29" i="73"/>
  <c r="AJ29" i="73"/>
  <c r="S30" i="73"/>
  <c r="AJ30" i="73"/>
  <c r="O31" i="73"/>
  <c r="O32" i="73"/>
  <c r="W33" i="73"/>
  <c r="AN33" i="73"/>
  <c r="W34" i="73"/>
  <c r="W35" i="73"/>
  <c r="AN35" i="73"/>
  <c r="W36" i="73"/>
  <c r="O37" i="73"/>
  <c r="O4" i="74"/>
  <c r="O6" i="74"/>
  <c r="O7" i="74"/>
  <c r="O9" i="74"/>
  <c r="O11" i="74"/>
  <c r="O13" i="74"/>
  <c r="S15" i="74"/>
  <c r="AJ15" i="74"/>
  <c r="S16" i="74"/>
  <c r="AJ16" i="74"/>
  <c r="T17" i="74"/>
  <c r="AK17" i="74"/>
  <c r="S18" i="74"/>
  <c r="AJ18" i="74"/>
  <c r="S19" i="74"/>
  <c r="AJ19" i="74"/>
  <c r="S20" i="74"/>
  <c r="S21" i="74"/>
  <c r="AJ21" i="74"/>
  <c r="S22" i="74"/>
  <c r="AJ22" i="74"/>
  <c r="S23" i="74"/>
  <c r="AJ23" i="74"/>
  <c r="S24" i="74"/>
  <c r="AJ24" i="74"/>
  <c r="S25" i="74"/>
  <c r="AJ25" i="74"/>
  <c r="S26" i="74"/>
  <c r="AJ26" i="74"/>
  <c r="S27" i="74"/>
  <c r="AJ27" i="74"/>
  <c r="S28" i="74"/>
  <c r="AJ28" i="74"/>
  <c r="S29" i="74"/>
  <c r="AJ29" i="74"/>
  <c r="S30" i="74"/>
  <c r="AJ30" i="74"/>
  <c r="O31" i="74"/>
  <c r="O32" i="74"/>
  <c r="W33" i="74"/>
  <c r="AN33" i="74"/>
  <c r="W34" i="74"/>
  <c r="W35" i="74"/>
  <c r="AN35" i="74"/>
  <c r="W36" i="74"/>
  <c r="O37" i="74"/>
  <c r="O4" i="75"/>
  <c r="O6" i="75"/>
  <c r="O7" i="75"/>
  <c r="O9" i="75"/>
  <c r="O11" i="75"/>
  <c r="O13" i="75"/>
  <c r="S15" i="75"/>
  <c r="AJ15" i="75"/>
  <c r="S16" i="75"/>
  <c r="AJ16" i="75"/>
  <c r="T17" i="75"/>
  <c r="AK17" i="75"/>
  <c r="S18" i="75"/>
  <c r="AJ18" i="75"/>
  <c r="S19" i="75"/>
  <c r="AJ19" i="75"/>
  <c r="S20" i="75"/>
  <c r="S21" i="75"/>
  <c r="AJ21" i="75"/>
  <c r="S22" i="75"/>
  <c r="AJ22" i="75"/>
  <c r="S23" i="75"/>
  <c r="AJ23" i="75"/>
  <c r="S24" i="75"/>
  <c r="AJ24" i="75"/>
  <c r="S25" i="75"/>
  <c r="AJ25" i="75"/>
  <c r="S26" i="75"/>
  <c r="AJ26" i="75"/>
  <c r="S27" i="75"/>
  <c r="AJ27" i="75"/>
  <c r="S28" i="75"/>
  <c r="AJ28" i="75"/>
  <c r="S29" i="75"/>
  <c r="AJ29" i="75"/>
  <c r="S30" i="75"/>
  <c r="AJ30" i="75"/>
  <c r="O31" i="75"/>
  <c r="O32" i="75"/>
  <c r="W33" i="75"/>
  <c r="AN33" i="75"/>
  <c r="W34" i="75"/>
  <c r="W35" i="75"/>
  <c r="AN35" i="75"/>
  <c r="W36" i="75"/>
  <c r="O37" i="75"/>
  <c r="O4" i="76"/>
  <c r="O6" i="76"/>
  <c r="O7" i="76"/>
  <c r="O9" i="76"/>
  <c r="O11" i="76"/>
  <c r="O13" i="76"/>
  <c r="S15" i="76"/>
  <c r="AJ15" i="76"/>
  <c r="S16" i="76"/>
  <c r="AJ16" i="76"/>
  <c r="T17" i="76"/>
  <c r="AK17" i="76"/>
  <c r="S18" i="76"/>
  <c r="AJ18" i="76"/>
  <c r="S19" i="76"/>
  <c r="AJ19" i="76"/>
  <c r="S20" i="76"/>
  <c r="S21" i="76"/>
  <c r="AJ21" i="76"/>
  <c r="S22" i="76"/>
  <c r="AJ22" i="76"/>
  <c r="S23" i="76"/>
  <c r="AJ23" i="76"/>
  <c r="S24" i="76"/>
  <c r="AJ24" i="76"/>
  <c r="S25" i="76"/>
  <c r="AJ25" i="76"/>
  <c r="S26" i="76"/>
  <c r="AJ26" i="76"/>
  <c r="S27" i="76"/>
  <c r="AJ27" i="76"/>
  <c r="S28" i="76"/>
  <c r="AJ28" i="76"/>
  <c r="S29" i="76"/>
  <c r="AJ29" i="76"/>
  <c r="S30" i="76"/>
  <c r="AJ30" i="76"/>
  <c r="O31" i="76"/>
  <c r="O32" i="76"/>
  <c r="W33" i="76"/>
  <c r="AN33" i="76"/>
  <c r="W34" i="76"/>
  <c r="W35" i="76"/>
  <c r="AN35" i="76"/>
  <c r="W36" i="76"/>
  <c r="O37" i="76"/>
  <c r="O4" i="77"/>
  <c r="O6" i="77"/>
  <c r="O7" i="77"/>
  <c r="O9" i="77"/>
  <c r="O11" i="77"/>
  <c r="O13" i="77"/>
  <c r="S15" i="77"/>
  <c r="AJ15" i="77"/>
  <c r="S16" i="77"/>
  <c r="AJ16" i="77"/>
  <c r="T17" i="77"/>
  <c r="AK17" i="77"/>
  <c r="S18" i="77"/>
  <c r="AJ18" i="77"/>
  <c r="S19" i="77"/>
  <c r="AJ19" i="77"/>
  <c r="S20" i="77"/>
  <c r="S21" i="77"/>
  <c r="AJ21" i="77"/>
  <c r="S22" i="77"/>
  <c r="AJ22" i="77"/>
  <c r="S23" i="77"/>
  <c r="AJ23" i="77"/>
  <c r="S24" i="77"/>
  <c r="AJ24" i="77"/>
  <c r="S25" i="77"/>
  <c r="AJ25" i="77"/>
  <c r="S26" i="77"/>
  <c r="AJ26" i="77"/>
  <c r="S27" i="77"/>
  <c r="AJ27" i="77"/>
  <c r="S28" i="77"/>
  <c r="AJ28" i="77"/>
  <c r="S29" i="77"/>
  <c r="AJ29" i="77"/>
  <c r="S30" i="77"/>
  <c r="AJ30" i="77"/>
  <c r="O31" i="77"/>
  <c r="O32" i="77"/>
  <c r="W33" i="77"/>
  <c r="AN33" i="77"/>
  <c r="W34" i="77"/>
  <c r="W35" i="77"/>
  <c r="AN35" i="77"/>
  <c r="W36" i="77"/>
  <c r="O37" i="77"/>
  <c r="O4" i="72"/>
  <c r="O6" i="72"/>
  <c r="O7" i="72"/>
  <c r="O9" i="72"/>
  <c r="O11" i="72"/>
  <c r="O13" i="72"/>
  <c r="S15" i="72"/>
  <c r="AJ15" i="72"/>
  <c r="S16" i="72"/>
  <c r="AJ16" i="72"/>
  <c r="T17" i="72"/>
  <c r="AK17" i="72"/>
  <c r="S18" i="72"/>
  <c r="AJ18" i="72"/>
  <c r="S19" i="72"/>
  <c r="AJ19" i="72"/>
  <c r="S20" i="72"/>
  <c r="S21" i="72"/>
  <c r="AJ21" i="72"/>
  <c r="S22" i="72"/>
  <c r="AJ22" i="72"/>
  <c r="S23" i="72"/>
  <c r="AJ23" i="72"/>
  <c r="S24" i="72"/>
  <c r="AJ24" i="72"/>
  <c r="S25" i="72"/>
  <c r="AJ25" i="72"/>
  <c r="S26" i="72"/>
  <c r="AJ26" i="72"/>
  <c r="S27" i="72"/>
  <c r="AJ27" i="72"/>
  <c r="S28" i="72"/>
  <c r="AJ28" i="72"/>
  <c r="S29" i="72"/>
  <c r="AJ29" i="72"/>
  <c r="S30" i="72"/>
  <c r="AJ30" i="72"/>
  <c r="O31" i="72"/>
  <c r="O32" i="72"/>
  <c r="W33" i="72"/>
  <c r="AN33" i="72"/>
  <c r="W34" i="72"/>
  <c r="W35" i="72"/>
  <c r="AN35" i="72"/>
  <c r="W36" i="72"/>
  <c r="O37" i="72"/>
  <c r="O4" i="71"/>
  <c r="O6" i="71"/>
  <c r="O7" i="71"/>
  <c r="O9" i="71"/>
  <c r="O11" i="71"/>
  <c r="O13" i="71"/>
  <c r="S15" i="71"/>
  <c r="AJ15" i="71"/>
  <c r="S16" i="71"/>
  <c r="AJ16" i="71"/>
  <c r="T17" i="71"/>
  <c r="AK17" i="71"/>
  <c r="S18" i="71"/>
  <c r="AJ18" i="71"/>
  <c r="S19" i="71"/>
  <c r="AJ19" i="71"/>
  <c r="S20" i="71"/>
  <c r="S21" i="71"/>
  <c r="AJ21" i="71"/>
  <c r="S22" i="71"/>
  <c r="AJ22" i="71"/>
  <c r="S23" i="71"/>
  <c r="AJ23" i="71"/>
  <c r="S24" i="71"/>
  <c r="AJ24" i="71"/>
  <c r="S25" i="71"/>
  <c r="AJ25" i="71"/>
  <c r="S26" i="71"/>
  <c r="AJ26" i="71"/>
  <c r="S27" i="71"/>
  <c r="AJ27" i="71"/>
  <c r="S28" i="71"/>
  <c r="AJ28" i="71"/>
  <c r="S29" i="71"/>
  <c r="AJ29" i="71"/>
  <c r="S30" i="71"/>
  <c r="AJ30" i="71"/>
  <c r="O31" i="71"/>
  <c r="O32" i="71"/>
  <c r="W33" i="71"/>
  <c r="AN33" i="71"/>
  <c r="W34" i="71"/>
  <c r="W35" i="71"/>
  <c r="AN35" i="71"/>
  <c r="W36" i="71"/>
  <c r="O37" i="71"/>
  <c r="O4" i="70"/>
  <c r="O6" i="70"/>
  <c r="O7" i="70"/>
  <c r="O9" i="70"/>
  <c r="O11" i="70"/>
  <c r="O13" i="70"/>
  <c r="S15" i="70"/>
  <c r="AJ15" i="70"/>
  <c r="S16" i="70"/>
  <c r="AJ16" i="70"/>
  <c r="T17" i="70"/>
  <c r="AK17" i="70"/>
  <c r="S18" i="70"/>
  <c r="AJ18" i="70"/>
  <c r="S19" i="70"/>
  <c r="AJ19" i="70"/>
  <c r="S20" i="70"/>
  <c r="S21" i="70"/>
  <c r="AJ21" i="70"/>
  <c r="S22" i="70"/>
  <c r="AJ22" i="70"/>
  <c r="S23" i="70"/>
  <c r="AJ23" i="70"/>
  <c r="S24" i="70"/>
  <c r="AJ24" i="70"/>
  <c r="S25" i="70"/>
  <c r="AJ25" i="70"/>
  <c r="S26" i="70"/>
  <c r="AJ26" i="70"/>
  <c r="S27" i="70"/>
  <c r="AJ27" i="70"/>
  <c r="S28" i="70"/>
  <c r="AJ28" i="70"/>
  <c r="S29" i="70"/>
  <c r="AJ29" i="70"/>
  <c r="S30" i="70"/>
  <c r="AJ30" i="70"/>
  <c r="O31" i="70"/>
  <c r="O32" i="70"/>
  <c r="W33" i="70"/>
  <c r="AN33" i="70"/>
  <c r="W34" i="70"/>
  <c r="W35" i="70"/>
  <c r="AN35" i="70"/>
  <c r="W36" i="70"/>
  <c r="O37" i="70"/>
  <c r="O4" i="69"/>
  <c r="O6" i="69"/>
  <c r="O7" i="69"/>
  <c r="O9" i="69"/>
  <c r="O11" i="69"/>
  <c r="O13" i="69"/>
  <c r="S15" i="69"/>
  <c r="AJ15" i="69"/>
  <c r="S16" i="69"/>
  <c r="AJ16" i="69"/>
  <c r="T17" i="69"/>
  <c r="AK17" i="69"/>
  <c r="S18" i="69"/>
  <c r="AJ18" i="69"/>
  <c r="S19" i="69"/>
  <c r="AJ19" i="69"/>
  <c r="S20" i="69"/>
  <c r="S21" i="69"/>
  <c r="AJ21" i="69"/>
  <c r="S22" i="69"/>
  <c r="AJ22" i="69"/>
  <c r="S23" i="69"/>
  <c r="AJ23" i="69"/>
  <c r="S24" i="69"/>
  <c r="AJ24" i="69"/>
  <c r="S25" i="69"/>
  <c r="AJ25" i="69"/>
  <c r="S26" i="69"/>
  <c r="AJ26" i="69"/>
  <c r="S27" i="69"/>
  <c r="AJ27" i="69"/>
  <c r="S28" i="69"/>
  <c r="AJ28" i="69"/>
  <c r="S29" i="69"/>
  <c r="AJ29" i="69"/>
  <c r="S30" i="69"/>
  <c r="AJ30" i="69"/>
  <c r="O31" i="69"/>
  <c r="O32" i="69"/>
  <c r="W33" i="69"/>
  <c r="AN33" i="69"/>
  <c r="W34" i="69"/>
  <c r="W35" i="69"/>
  <c r="AN35" i="69"/>
  <c r="W36" i="69"/>
  <c r="O37"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東京電力株式会社　14</author>
    <author>t1184399</author>
    <author>東京電力株式会社</author>
    <author>契約・料金Ｇ　村上(940-4237)</author>
  </authors>
  <commentList>
    <comment ref="H4" authorId="0" shapeId="0" xr:uid="{00000000-0006-0000-0100-000001000000}">
      <text>
        <r>
          <rPr>
            <b/>
            <sz val="9"/>
            <color indexed="81"/>
            <rFont val="ＭＳ Ｐゴシック"/>
            <family val="3"/>
            <charset val="128"/>
          </rPr>
          <t>丁目は，漢数字
番，号は，算数字
で記載下さい</t>
        </r>
      </text>
    </comment>
    <comment ref="S4" authorId="1" shapeId="0" xr:uid="{00000000-0006-0000-0100-000002000000}">
      <text>
        <r>
          <rPr>
            <b/>
            <sz val="11"/>
            <color indexed="81"/>
            <rFont val="ＭＳ Ｐゴシック"/>
            <family val="3"/>
            <charset val="128"/>
          </rPr>
          <t>標準電圧で記載下さい</t>
        </r>
      </text>
    </comment>
    <comment ref="T4" authorId="1" shapeId="0" xr:uid="{00000000-0006-0000-0100-000003000000}">
      <text>
        <r>
          <rPr>
            <b/>
            <sz val="11"/>
            <color indexed="81"/>
            <rFont val="ＭＳ Ｐゴシック"/>
            <family val="3"/>
            <charset val="128"/>
          </rPr>
          <t>標準電圧で記載下さい</t>
        </r>
      </text>
    </comment>
    <comment ref="X4" authorId="1" shapeId="0" xr:uid="{00000000-0006-0000-0100-000004000000}">
      <text>
        <r>
          <rPr>
            <b/>
            <sz val="11"/>
            <color indexed="81"/>
            <rFont val="ＭＳ Ｐゴシック"/>
            <family val="3"/>
            <charset val="128"/>
          </rPr>
          <t>標準電圧で記載下さい</t>
        </r>
      </text>
    </comment>
    <comment ref="Y4" authorId="1" shapeId="0" xr:uid="{00000000-0006-0000-0100-000005000000}">
      <text>
        <r>
          <rPr>
            <b/>
            <sz val="11"/>
            <color indexed="81"/>
            <rFont val="ＭＳ Ｐゴシック"/>
            <family val="3"/>
            <charset val="128"/>
          </rPr>
          <t>標準電圧で記載下さい</t>
        </r>
      </text>
    </comment>
    <comment ref="AA4" authorId="1" shapeId="0" xr:uid="{00000000-0006-0000-0100-000006000000}">
      <text>
        <r>
          <rPr>
            <b/>
            <sz val="11"/>
            <color indexed="81"/>
            <rFont val="ＭＳ Ｐゴシック"/>
            <family val="3"/>
            <charset val="128"/>
          </rPr>
          <t>標準電圧で記載下さい</t>
        </r>
      </text>
    </comment>
    <comment ref="AB4" authorId="1" shapeId="0" xr:uid="{00000000-0006-0000-0100-000007000000}">
      <text>
        <r>
          <rPr>
            <b/>
            <sz val="11"/>
            <color indexed="81"/>
            <rFont val="ＭＳ Ｐゴシック"/>
            <family val="3"/>
            <charset val="128"/>
          </rPr>
          <t>標準電圧で記載下さい</t>
        </r>
      </text>
    </comment>
    <comment ref="AD4" authorId="1" shapeId="0" xr:uid="{00000000-0006-0000-0100-000008000000}">
      <text>
        <r>
          <rPr>
            <b/>
            <sz val="11"/>
            <color indexed="81"/>
            <rFont val="ＭＳ Ｐゴシック"/>
            <family val="3"/>
            <charset val="128"/>
          </rPr>
          <t>標準電圧で記載下さい</t>
        </r>
      </text>
    </comment>
    <comment ref="AE4" authorId="1" shapeId="0" xr:uid="{00000000-0006-0000-0100-000009000000}">
      <text>
        <r>
          <rPr>
            <b/>
            <sz val="11"/>
            <color indexed="81"/>
            <rFont val="ＭＳ Ｐゴシック"/>
            <family val="3"/>
            <charset val="128"/>
          </rPr>
          <t>標準電圧で記載下さい</t>
        </r>
      </text>
    </comment>
    <comment ref="AG4" authorId="1" shapeId="0" xr:uid="{00000000-0006-0000-0100-00000A000000}">
      <text>
        <r>
          <rPr>
            <b/>
            <sz val="11"/>
            <color indexed="81"/>
            <rFont val="ＭＳ Ｐゴシック"/>
            <family val="3"/>
            <charset val="128"/>
          </rPr>
          <t>標準電圧で記載下さい</t>
        </r>
      </text>
    </comment>
    <comment ref="AH4" authorId="1" shapeId="0" xr:uid="{00000000-0006-0000-0100-00000B000000}">
      <text>
        <r>
          <rPr>
            <b/>
            <sz val="11"/>
            <color indexed="81"/>
            <rFont val="ＭＳ Ｐゴシック"/>
            <family val="3"/>
            <charset val="128"/>
          </rPr>
          <t>標準電圧で記載下さい</t>
        </r>
      </text>
    </comment>
    <comment ref="AJ4" authorId="1" shapeId="0" xr:uid="{00000000-0006-0000-0100-00000C000000}">
      <text>
        <r>
          <rPr>
            <b/>
            <sz val="11"/>
            <color indexed="81"/>
            <rFont val="ＭＳ Ｐゴシック"/>
            <family val="3"/>
            <charset val="128"/>
          </rPr>
          <t>標準電圧で記載下さい</t>
        </r>
      </text>
    </comment>
    <comment ref="AK4" authorId="1" shapeId="0" xr:uid="{00000000-0006-0000-0100-00000D000000}">
      <text>
        <r>
          <rPr>
            <b/>
            <sz val="11"/>
            <color indexed="81"/>
            <rFont val="ＭＳ Ｐゴシック"/>
            <family val="3"/>
            <charset val="128"/>
          </rPr>
          <t>標準電圧で記載下さい</t>
        </r>
      </text>
    </comment>
    <comment ref="AX4" authorId="0" shapeId="0" xr:uid="{00000000-0006-0000-0100-00000E000000}">
      <text>
        <r>
          <rPr>
            <b/>
            <sz val="11"/>
            <color indexed="81"/>
            <rFont val="ＭＳ Ｐゴシック"/>
            <family val="3"/>
            <charset val="128"/>
          </rPr>
          <t>-　ハイフンで区切って記載下さい</t>
        </r>
      </text>
    </comment>
    <comment ref="BA4" authorId="0" shapeId="0" xr:uid="{00000000-0006-0000-0100-00000F000000}">
      <text>
        <r>
          <rPr>
            <b/>
            <sz val="11"/>
            <color indexed="81"/>
            <rFont val="ＭＳ Ｐゴシック"/>
            <family val="3"/>
            <charset val="128"/>
          </rPr>
          <t>-　ハイフンで区切って記載下さい</t>
        </r>
      </text>
    </comment>
    <comment ref="B5" authorId="2" shapeId="0" xr:uid="{00000000-0006-0000-0100-000010000000}">
      <text>
        <r>
          <rPr>
            <b/>
            <sz val="10"/>
            <color indexed="81"/>
            <rFont val="ＭＳ Ｐゴシック"/>
            <family val="3"/>
            <charset val="128"/>
          </rPr>
          <t xml:space="preserve">★希望の日付を入力ください（例：解約日、接続供給開始日、名義変更日など）
</t>
        </r>
      </text>
    </comment>
    <comment ref="E5" authorId="3" shapeId="0" xr:uid="{00000000-0006-0000-0100-000011000000}">
      <text>
        <r>
          <rPr>
            <b/>
            <sz val="10"/>
            <color indexed="81"/>
            <rFont val="ＭＳ Ｐゴシック"/>
            <family val="3"/>
            <charset val="128"/>
          </rPr>
          <t>ハイフン無しで記載ください。</t>
        </r>
      </text>
    </comment>
    <comment ref="BB5" authorId="2" shapeId="0" xr:uid="{00000000-0006-0000-0100-000012000000}">
      <text>
        <r>
          <rPr>
            <b/>
            <sz val="11"/>
            <color indexed="81"/>
            <rFont val="ＭＳ Ｐゴシック"/>
            <family val="3"/>
            <charset val="128"/>
          </rPr>
          <t>★補足事項等あれば摘要欄へご記入（入力）ください。
例１：工事申込みの場合は「UGS取付工事」等。
例２：解約の場合は「建物解体に伴う解約」「供給者変更に伴う解約」等。
例３：名義変更の場合は「旧名義：○○○株式会社」等
例４：契約電力変更の場合は「新契約電力の算出根拠は別紙参照」等</t>
        </r>
      </text>
    </comment>
  </commentList>
</comments>
</file>

<file path=xl/sharedStrings.xml><?xml version="1.0" encoding="utf-8"?>
<sst xmlns="http://schemas.openxmlformats.org/spreadsheetml/2006/main" count="3419" uniqueCount="196">
  <si>
    <t>電話番号</t>
    <rPh sb="0" eb="2">
      <t>デンワ</t>
    </rPh>
    <rPh sb="2" eb="4">
      <t>バンゴウ</t>
    </rPh>
    <phoneticPr fontId="2"/>
  </si>
  <si>
    <t>その他特記事項</t>
    <rPh sb="2" eb="3">
      <t>タ</t>
    </rPh>
    <rPh sb="3" eb="5">
      <t>トッキ</t>
    </rPh>
    <rPh sb="5" eb="7">
      <t>ジコウ</t>
    </rPh>
    <phoneticPr fontId="2"/>
  </si>
  <si>
    <t>需要者窓口
連絡先</t>
    <rPh sb="0" eb="3">
      <t>ジュヨウシャ</t>
    </rPh>
    <rPh sb="3" eb="5">
      <t>マドグチ</t>
    </rPh>
    <rPh sb="6" eb="9">
      <t>レンラクサキ</t>
    </rPh>
    <phoneticPr fontId="2"/>
  </si>
  <si>
    <t>主任技術者名
連絡先</t>
    <rPh sb="0" eb="2">
      <t>シュニン</t>
    </rPh>
    <rPh sb="2" eb="5">
      <t>ギジュツシャ</t>
    </rPh>
    <rPh sb="5" eb="6">
      <t>メイ</t>
    </rPh>
    <rPh sb="7" eb="10">
      <t>レンラクサキ</t>
    </rPh>
    <phoneticPr fontId="2"/>
  </si>
  <si>
    <t>料金種別</t>
    <rPh sb="0" eb="2">
      <t>リョウキン</t>
    </rPh>
    <rPh sb="2" eb="4">
      <t>シュベツ</t>
    </rPh>
    <phoneticPr fontId="2"/>
  </si>
  <si>
    <t>契約電力</t>
    <rPh sb="0" eb="2">
      <t>ケイヤク</t>
    </rPh>
    <rPh sb="2" eb="4">
      <t>デンリョク</t>
    </rPh>
    <phoneticPr fontId="2"/>
  </si>
  <si>
    <t>供給電気方式</t>
    <rPh sb="0" eb="2">
      <t>キョウキュウ</t>
    </rPh>
    <rPh sb="2" eb="4">
      <t>デンキ</t>
    </rPh>
    <rPh sb="4" eb="6">
      <t>ホウシキ</t>
    </rPh>
    <phoneticPr fontId="2"/>
  </si>
  <si>
    <t>ピークシフト電力</t>
    <rPh sb="6" eb="8">
      <t>デンリョク</t>
    </rPh>
    <phoneticPr fontId="2"/>
  </si>
  <si>
    <t>パルス受給の要否</t>
    <rPh sb="3" eb="5">
      <t>ジュキュウ</t>
    </rPh>
    <rPh sb="6" eb="8">
      <t>ヨウヒ</t>
    </rPh>
    <phoneticPr fontId="2"/>
  </si>
  <si>
    <t>接続送電
サービス</t>
    <rPh sb="0" eb="2">
      <t>セツゾク</t>
    </rPh>
    <rPh sb="2" eb="4">
      <t>ソウデン</t>
    </rPh>
    <phoneticPr fontId="2"/>
  </si>
  <si>
    <t>予備送電
サービスＡ</t>
    <rPh sb="0" eb="2">
      <t>ヨビ</t>
    </rPh>
    <rPh sb="2" eb="4">
      <t>ソウデン</t>
    </rPh>
    <phoneticPr fontId="2"/>
  </si>
  <si>
    <t>予備送電
サービスＢ</t>
    <rPh sb="0" eb="2">
      <t>ヨビ</t>
    </rPh>
    <rPh sb="2" eb="4">
      <t>ソウデン</t>
    </rPh>
    <phoneticPr fontId="2"/>
  </si>
  <si>
    <t>今回：</t>
    <rPh sb="0" eb="2">
      <t>コンカイ</t>
    </rPh>
    <phoneticPr fontId="2"/>
  </si>
  <si>
    <t>従来：</t>
    <rPh sb="0" eb="2">
      <t>ジュウライ</t>
    </rPh>
    <phoneticPr fontId="2"/>
  </si>
  <si>
    <t>受電設備容量（合計）</t>
    <rPh sb="0" eb="2">
      <t>ジュデン</t>
    </rPh>
    <rPh sb="2" eb="4">
      <t>セツビ</t>
    </rPh>
    <rPh sb="4" eb="6">
      <t>ヨウリョウ</t>
    </rPh>
    <rPh sb="7" eb="9">
      <t>ゴウケイ</t>
    </rPh>
    <phoneticPr fontId="2"/>
  </si>
  <si>
    <t>負荷設備容量（合計）</t>
    <rPh sb="0" eb="2">
      <t>フカ</t>
    </rPh>
    <rPh sb="2" eb="4">
      <t>セツビ</t>
    </rPh>
    <rPh sb="4" eb="6">
      <t>ヨウリョウ</t>
    </rPh>
    <rPh sb="7" eb="9">
      <t>ゴウケイ</t>
    </rPh>
    <phoneticPr fontId="2"/>
  </si>
  <si>
    <t>接続受電電力の計画値および接続供給電力の計画値</t>
    <rPh sb="0" eb="2">
      <t>セツゾク</t>
    </rPh>
    <rPh sb="2" eb="4">
      <t>ジュデン</t>
    </rPh>
    <rPh sb="4" eb="6">
      <t>デンリョク</t>
    </rPh>
    <rPh sb="7" eb="9">
      <t>ケイカク</t>
    </rPh>
    <rPh sb="9" eb="10">
      <t>チ</t>
    </rPh>
    <rPh sb="13" eb="15">
      <t>セツゾク</t>
    </rPh>
    <rPh sb="15" eb="17">
      <t>キョウキュウ</t>
    </rPh>
    <rPh sb="17" eb="19">
      <t>デンリョク</t>
    </rPh>
    <rPh sb="20" eb="22">
      <t>ケイカク</t>
    </rPh>
    <rPh sb="22" eb="23">
      <t>チ</t>
    </rPh>
    <phoneticPr fontId="2"/>
  </si>
  <si>
    <t>○○部</t>
    <rPh sb="2" eb="3">
      <t>ブ</t>
    </rPh>
    <phoneticPr fontId="2"/>
  </si>
  <si>
    <t>発電設備容量（合計）</t>
    <rPh sb="0" eb="2">
      <t>ハツデン</t>
    </rPh>
    <rPh sb="2" eb="4">
      <t>セツビ</t>
    </rPh>
    <rPh sb="4" eb="6">
      <t>ヨウリョウ</t>
    </rPh>
    <rPh sb="7" eb="9">
      <t>ゴウケイ</t>
    </rPh>
    <phoneticPr fontId="2"/>
  </si>
  <si>
    <t>(内自家補相当分)</t>
    <rPh sb="1" eb="2">
      <t>ウチ</t>
    </rPh>
    <rPh sb="2" eb="4">
      <t>ジカ</t>
    </rPh>
    <rPh sb="4" eb="5">
      <t>ホ</t>
    </rPh>
    <rPh sb="5" eb="8">
      <t>ソウトウブン</t>
    </rPh>
    <phoneticPr fontId="2"/>
  </si>
  <si>
    <t>　※１：当該需要者について，契約に係る需要家識別番号等（弊社との電気需給契約・託送供給契約等,お客さまを</t>
    <rPh sb="4" eb="6">
      <t>トウガイ</t>
    </rPh>
    <rPh sb="6" eb="8">
      <t>ジュヨウ</t>
    </rPh>
    <rPh sb="8" eb="9">
      <t>シャ</t>
    </rPh>
    <rPh sb="14" eb="16">
      <t>ケイヤク</t>
    </rPh>
    <rPh sb="17" eb="18">
      <t>カカワ</t>
    </rPh>
    <rPh sb="19" eb="22">
      <t>ジュヨウカ</t>
    </rPh>
    <rPh sb="22" eb="24">
      <t>シキベツ</t>
    </rPh>
    <rPh sb="24" eb="27">
      <t>バンゴウナド</t>
    </rPh>
    <rPh sb="28" eb="30">
      <t>ヘイシャ</t>
    </rPh>
    <rPh sb="32" eb="38">
      <t>デンキジュキュウケイヤク</t>
    </rPh>
    <rPh sb="39" eb="43">
      <t>タクソウキョウキュウ</t>
    </rPh>
    <rPh sb="43" eb="46">
      <t>ケイヤクナド</t>
    </rPh>
    <rPh sb="48" eb="49">
      <t>キャク</t>
    </rPh>
    <phoneticPr fontId="2"/>
  </si>
  <si>
    <t>否</t>
  </si>
  <si>
    <t>接続供給開始希望日</t>
    <rPh sb="0" eb="2">
      <t>セツゾク</t>
    </rPh>
    <rPh sb="2" eb="4">
      <t>キョウキュウ</t>
    </rPh>
    <rPh sb="4" eb="6">
      <t>カイシ</t>
    </rPh>
    <rPh sb="6" eb="8">
      <t>キボウ</t>
    </rPh>
    <rPh sb="8" eb="9">
      <t>ビ</t>
    </rPh>
    <phoneticPr fontId="2"/>
  </si>
  <si>
    <t>都道府県</t>
  </si>
  <si>
    <t>住　　所</t>
  </si>
  <si>
    <t>標準</t>
    <rPh sb="0" eb="2">
      <t>ヒョウジュン</t>
    </rPh>
    <phoneticPr fontId="2"/>
  </si>
  <si>
    <t>○○　○○</t>
    <phoneticPr fontId="2"/>
  </si>
  <si>
    <t>△△部</t>
    <rPh sb="2" eb="3">
      <t>ブ</t>
    </rPh>
    <phoneticPr fontId="2"/>
  </si>
  <si>
    <t>主任技術者連絡先</t>
    <rPh sb="0" eb="2">
      <t>シュニン</t>
    </rPh>
    <rPh sb="2" eb="5">
      <t>ギジュツシャ</t>
    </rPh>
    <phoneticPr fontId="2"/>
  </si>
  <si>
    <r>
      <t>需要家識別番号等</t>
    </r>
    <r>
      <rPr>
        <vertAlign val="superscript"/>
        <sz val="12"/>
        <color indexed="8"/>
        <rFont val="ＭＳ ゴシック"/>
        <family val="3"/>
        <charset val="128"/>
      </rPr>
      <t>※１</t>
    </r>
    <rPh sb="0" eb="3">
      <t>ジュヨウカ</t>
    </rPh>
    <rPh sb="3" eb="5">
      <t>シキベツ</t>
    </rPh>
    <rPh sb="5" eb="7">
      <t>バンゴウ</t>
    </rPh>
    <rPh sb="7" eb="8">
      <t>トウ</t>
    </rPh>
    <phoneticPr fontId="2"/>
  </si>
  <si>
    <t>供給地点
（財産責任分界点）</t>
    <rPh sb="0" eb="2">
      <t>キョウキュウ</t>
    </rPh>
    <rPh sb="2" eb="4">
      <t>チテン</t>
    </rPh>
    <rPh sb="6" eb="8">
      <t>ザイサン</t>
    </rPh>
    <rPh sb="8" eb="10">
      <t>セキニン</t>
    </rPh>
    <rPh sb="10" eb="12">
      <t>ブンカイ</t>
    </rPh>
    <rPh sb="12" eb="13">
      <t>テン</t>
    </rPh>
    <phoneticPr fontId="2"/>
  </si>
  <si>
    <t>ピークシフト電力</t>
    <phoneticPr fontId="2"/>
  </si>
  <si>
    <t>パルス受給
の要否</t>
    <phoneticPr fontId="2"/>
  </si>
  <si>
    <t>契約電力（ｋＷ）</t>
    <phoneticPr fontId="2"/>
  </si>
  <si>
    <t>供給電気方式</t>
    <phoneticPr fontId="2"/>
  </si>
  <si>
    <t>所属</t>
    <phoneticPr fontId="2"/>
  </si>
  <si>
    <t>氏名</t>
    <phoneticPr fontId="2"/>
  </si>
  <si>
    <t>電話番号</t>
    <phoneticPr fontId="2"/>
  </si>
  <si>
    <t>-</t>
    <phoneticPr fontId="2"/>
  </si>
  <si>
    <t>接続受電電力の計画値および接続供給電力の計画値</t>
    <phoneticPr fontId="2"/>
  </si>
  <si>
    <t>接続供給契約申込書別紙（需要場所の概要）</t>
    <rPh sb="0" eb="2">
      <t>セツゾク</t>
    </rPh>
    <rPh sb="2" eb="4">
      <t>キョウキュウ</t>
    </rPh>
    <rPh sb="4" eb="6">
      <t>ケイヤク</t>
    </rPh>
    <rPh sb="6" eb="8">
      <t>モウシコミ</t>
    </rPh>
    <rPh sb="8" eb="9">
      <t>ショ</t>
    </rPh>
    <rPh sb="9" eb="11">
      <t>ベッシ</t>
    </rPh>
    <rPh sb="12" eb="14">
      <t>ジュヨウ</t>
    </rPh>
    <rPh sb="14" eb="16">
      <t>バショ</t>
    </rPh>
    <rPh sb="17" eb="19">
      <t>ガイヨウ</t>
    </rPh>
    <phoneticPr fontId="2"/>
  </si>
  <si>
    <t>電気の使用住所
（需要場所）</t>
    <rPh sb="0" eb="2">
      <t>デンキ</t>
    </rPh>
    <rPh sb="3" eb="5">
      <t>シヨウ</t>
    </rPh>
    <rPh sb="5" eb="7">
      <t>ジュウショ</t>
    </rPh>
    <rPh sb="9" eb="11">
      <t>ジュヨウ</t>
    </rPh>
    <rPh sb="11" eb="13">
      <t>バショ</t>
    </rPh>
    <phoneticPr fontId="2"/>
  </si>
  <si>
    <t>電気の使用住所（需要場所）</t>
    <rPh sb="0" eb="2">
      <t>デンキ</t>
    </rPh>
    <rPh sb="3" eb="5">
      <t>シヨウ</t>
    </rPh>
    <rPh sb="5" eb="7">
      <t>ジュウショ</t>
    </rPh>
    <rPh sb="8" eb="10">
      <t>ジュヨウ</t>
    </rPh>
    <rPh sb="10" eb="12">
      <t>バショ</t>
    </rPh>
    <phoneticPr fontId="2"/>
  </si>
  <si>
    <t>計量電圧(Ｖ)</t>
    <phoneticPr fontId="2"/>
  </si>
  <si>
    <t>供給電圧(Ｖ)</t>
    <rPh sb="0" eb="2">
      <t>キョウキュウ</t>
    </rPh>
    <phoneticPr fontId="2"/>
  </si>
  <si>
    <t>供給地点（財産責任分界点）</t>
    <rPh sb="0" eb="2">
      <t>キョウキュウ</t>
    </rPh>
    <rPh sb="2" eb="4">
      <t>チテン</t>
    </rPh>
    <rPh sb="5" eb="7">
      <t>ザイサン</t>
    </rPh>
    <rPh sb="7" eb="9">
      <t>セキニン</t>
    </rPh>
    <rPh sb="9" eb="10">
      <t>ブン</t>
    </rPh>
    <rPh sb="10" eb="11">
      <t>カイ</t>
    </rPh>
    <rPh sb="11" eb="12">
      <t>テン</t>
    </rPh>
    <phoneticPr fontId="2"/>
  </si>
  <si>
    <t>所属</t>
    <rPh sb="0" eb="2">
      <t>ショゾク</t>
    </rPh>
    <phoneticPr fontId="2"/>
  </si>
  <si>
    <t>氏名</t>
    <rPh sb="0" eb="2">
      <t>シメイ</t>
    </rPh>
    <phoneticPr fontId="2"/>
  </si>
  <si>
    <t>受電設備容量（合計）
（kＶＡ）</t>
    <rPh sb="0" eb="2">
      <t>ジュデン</t>
    </rPh>
    <rPh sb="2" eb="4">
      <t>セツビ</t>
    </rPh>
    <rPh sb="4" eb="6">
      <t>ヨウリョウ</t>
    </rPh>
    <rPh sb="7" eb="9">
      <t>ゴウケイ</t>
    </rPh>
    <phoneticPr fontId="2"/>
  </si>
  <si>
    <t>負荷設備容量（合計）
（kＷ）</t>
    <rPh sb="0" eb="2">
      <t>フカ</t>
    </rPh>
    <rPh sb="2" eb="4">
      <t>セツビ</t>
    </rPh>
    <rPh sb="4" eb="6">
      <t>ヨウリョウ</t>
    </rPh>
    <rPh sb="7" eb="9">
      <t>ゴウケイ</t>
    </rPh>
    <phoneticPr fontId="2"/>
  </si>
  <si>
    <t>発電設備容量（合計）
（kＷ）</t>
    <rPh sb="0" eb="2">
      <t>ハツデン</t>
    </rPh>
    <rPh sb="2" eb="4">
      <t>セツビ</t>
    </rPh>
    <rPh sb="4" eb="6">
      <t>ヨウリョウ</t>
    </rPh>
    <rPh sb="7" eb="9">
      <t>ゴウケイ</t>
    </rPh>
    <phoneticPr fontId="2"/>
  </si>
  <si>
    <t>kＷ</t>
    <phoneticPr fontId="2"/>
  </si>
  <si>
    <t>kＷ</t>
    <phoneticPr fontId="2"/>
  </si>
  <si>
    <t>Ｖ</t>
    <phoneticPr fontId="2"/>
  </si>
  <si>
    <t>Ｖ</t>
    <phoneticPr fontId="2"/>
  </si>
  <si>
    <t>kＶＡ</t>
    <phoneticPr fontId="2"/>
  </si>
  <si>
    <t>kＶＡ</t>
    <phoneticPr fontId="2"/>
  </si>
  <si>
    <t>　　　　特定できる番号）を左詰めでご記入下さい。</t>
    <phoneticPr fontId="2"/>
  </si>
  <si>
    <t>契約電力の変更（設備変更あり）</t>
  </si>
  <si>
    <r>
      <t>平成</t>
    </r>
    <r>
      <rPr>
        <sz val="12"/>
        <color indexed="10"/>
        <rFont val="ＭＳ ゴシック"/>
        <family val="3"/>
        <charset val="128"/>
      </rPr>
      <t>＊＊</t>
    </r>
    <r>
      <rPr>
        <sz val="12"/>
        <rFont val="ＭＳ ゴシック"/>
        <family val="3"/>
        <charset val="128"/>
      </rPr>
      <t>年</t>
    </r>
    <r>
      <rPr>
        <sz val="12"/>
        <color indexed="10"/>
        <rFont val="ＭＳ ゴシック"/>
        <family val="3"/>
        <charset val="128"/>
      </rPr>
      <t>＊＊</t>
    </r>
    <r>
      <rPr>
        <sz val="12"/>
        <rFont val="ＭＳ ゴシック"/>
        <family val="3"/>
        <charset val="128"/>
      </rPr>
      <t>月</t>
    </r>
    <r>
      <rPr>
        <sz val="12"/>
        <color indexed="10"/>
        <rFont val="ＭＳ ゴシック"/>
        <family val="3"/>
        <charset val="128"/>
      </rPr>
      <t>＊＊</t>
    </r>
    <r>
      <rPr>
        <sz val="12"/>
        <rFont val="ＭＳ ゴシック"/>
        <family val="3"/>
        <charset val="128"/>
      </rPr>
      <t>日</t>
    </r>
    <rPh sb="0" eb="2">
      <t>ヘイセイ</t>
    </rPh>
    <rPh sb="4" eb="5">
      <t>ネン</t>
    </rPh>
    <rPh sb="7" eb="8">
      <t>ツキ</t>
    </rPh>
    <rPh sb="10" eb="11">
      <t>ヒ</t>
    </rPh>
    <phoneticPr fontId="2"/>
  </si>
  <si>
    <t>標準</t>
  </si>
  <si>
    <t>交流３相３線式</t>
    <rPh sb="0" eb="2">
      <t>コウリュウ</t>
    </rPh>
    <rPh sb="3" eb="4">
      <t>ソウ</t>
    </rPh>
    <rPh sb="5" eb="6">
      <t>セン</t>
    </rPh>
    <rPh sb="6" eb="7">
      <t>シキ</t>
    </rPh>
    <phoneticPr fontId="2"/>
  </si>
  <si>
    <t>別紙のとおり</t>
  </si>
  <si>
    <t>□□部</t>
    <rPh sb="2" eb="3">
      <t>ブ</t>
    </rPh>
    <phoneticPr fontId="2"/>
  </si>
  <si>
    <t>負荷設備の減少による、最大需要電力の減少</t>
    <rPh sb="0" eb="2">
      <t>フカ</t>
    </rPh>
    <rPh sb="2" eb="4">
      <t>セツビ</t>
    </rPh>
    <rPh sb="5" eb="7">
      <t>ゲンショウ</t>
    </rPh>
    <rPh sb="11" eb="13">
      <t>サイダイ</t>
    </rPh>
    <rPh sb="13" eb="15">
      <t>ジュヨウ</t>
    </rPh>
    <rPh sb="15" eb="17">
      <t>デンリョク</t>
    </rPh>
    <rPh sb="18" eb="20">
      <t>ゲンショウ</t>
    </rPh>
    <phoneticPr fontId="2"/>
  </si>
  <si>
    <t>申込番号:</t>
    <rPh sb="0" eb="2">
      <t>モウシコミ</t>
    </rPh>
    <rPh sb="2" eb="4">
      <t>バンゴウ</t>
    </rPh>
    <phoneticPr fontId="2"/>
  </si>
  <si>
    <t>（内自家補相当分
（ｋＷ））</t>
    <phoneticPr fontId="2"/>
  </si>
  <si>
    <t>（</t>
    <phoneticPr fontId="2"/>
  </si>
  <si>
    <t>）</t>
    <phoneticPr fontId="2"/>
  </si>
  <si>
    <t>（</t>
    <phoneticPr fontId="2"/>
  </si>
  <si>
    <t>）</t>
    <phoneticPr fontId="2"/>
  </si>
  <si>
    <t>　　　　特定できる番号）を左詰めでご記入下さい。</t>
    <phoneticPr fontId="2"/>
  </si>
  <si>
    <t>御中</t>
    <rPh sb="0" eb="2">
      <t>オンチュウ</t>
    </rPh>
    <phoneticPr fontId="2"/>
  </si>
  <si>
    <t>接　続　供　給　契　約　申　込　書</t>
    <rPh sb="0" eb="1">
      <t>セツ</t>
    </rPh>
    <rPh sb="2" eb="3">
      <t>ゾク</t>
    </rPh>
    <rPh sb="4" eb="5">
      <t>トモ</t>
    </rPh>
    <rPh sb="6" eb="7">
      <t>キュウ</t>
    </rPh>
    <rPh sb="8" eb="9">
      <t>チギリ</t>
    </rPh>
    <rPh sb="10" eb="11">
      <t>ヤク</t>
    </rPh>
    <rPh sb="12" eb="13">
      <t>サル</t>
    </rPh>
    <rPh sb="14" eb="15">
      <t>コミ</t>
    </rPh>
    <rPh sb="16" eb="17">
      <t>ショ</t>
    </rPh>
    <phoneticPr fontId="2"/>
  </si>
  <si>
    <t>　接続供給に関する契約について，貴社の託送供給約款，給電指令時の不足電力の補給に係る要綱および託送に伴う余剰電力の購入に係る要綱を承認のうえ，以下のとおり申込みます。
　なお，受電側接続検討との同時申込みでない場合，受電側接続検討の過程での確認事項等を前提として申込みます。</t>
    <rPh sb="32" eb="34">
      <t>フソク</t>
    </rPh>
    <rPh sb="34" eb="36">
      <t>デンリョク</t>
    </rPh>
    <rPh sb="40" eb="41">
      <t>カカ</t>
    </rPh>
    <rPh sb="50" eb="51">
      <t>トモナ</t>
    </rPh>
    <rPh sb="60" eb="61">
      <t>カカ</t>
    </rPh>
    <rPh sb="71" eb="73">
      <t>イカ</t>
    </rPh>
    <rPh sb="90" eb="91">
      <t>ガワ</t>
    </rPh>
    <phoneticPr fontId="2"/>
  </si>
  <si>
    <t>１．契約者等</t>
    <phoneticPr fontId="2"/>
  </si>
  <si>
    <t>契　　約　　者　　名</t>
    <rPh sb="0" eb="1">
      <t>チギリ</t>
    </rPh>
    <rPh sb="3" eb="4">
      <t>ヤク</t>
    </rPh>
    <rPh sb="6" eb="7">
      <t>シャ</t>
    </rPh>
    <rPh sb="9" eb="10">
      <t>メイ</t>
    </rPh>
    <phoneticPr fontId="2"/>
  </si>
  <si>
    <t>名　　称　：</t>
    <rPh sb="3" eb="4">
      <t>ショウ</t>
    </rPh>
    <phoneticPr fontId="2"/>
  </si>
  <si>
    <t>役　　職　：</t>
    <rPh sb="0" eb="1">
      <t>エキ</t>
    </rPh>
    <rPh sb="3" eb="4">
      <t>ショク</t>
    </rPh>
    <phoneticPr fontId="2"/>
  </si>
  <si>
    <t>氏　　名　：　</t>
    <rPh sb="0" eb="1">
      <t>シ</t>
    </rPh>
    <rPh sb="3" eb="4">
      <t>メイ</t>
    </rPh>
    <phoneticPr fontId="2"/>
  </si>
  <si>
    <t>住　　所　：</t>
    <phoneticPr fontId="2"/>
  </si>
  <si>
    <r>
      <t xml:space="preserve">連　　絡　　者　　名
</t>
    </r>
    <r>
      <rPr>
        <sz val="10"/>
        <color indexed="8"/>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
  </si>
  <si>
    <t>所　　属　：</t>
    <phoneticPr fontId="2"/>
  </si>
  <si>
    <t xml:space="preserve">氏　　名　： </t>
    <rPh sb="0" eb="1">
      <t>シ</t>
    </rPh>
    <rPh sb="3" eb="4">
      <t>メイ</t>
    </rPh>
    <phoneticPr fontId="2"/>
  </si>
  <si>
    <t>電話・FAX ：</t>
    <phoneticPr fontId="2"/>
  </si>
  <si>
    <t>E-mail    ：</t>
    <phoneticPr fontId="2"/>
  </si>
  <si>
    <t>２．申込内容</t>
    <phoneticPr fontId="2"/>
  </si>
  <si>
    <t>接続供給の開始希望日</t>
    <rPh sb="0" eb="2">
      <t>セツゾク</t>
    </rPh>
    <rPh sb="2" eb="4">
      <t>キョウキュウ</t>
    </rPh>
    <rPh sb="5" eb="7">
      <t>カイシ</t>
    </rPh>
    <rPh sb="7" eb="10">
      <t>キボウビ</t>
    </rPh>
    <phoneticPr fontId="2"/>
  </si>
  <si>
    <t>別紙のとおり</t>
    <rPh sb="0" eb="2">
      <t>ベッシ</t>
    </rPh>
    <phoneticPr fontId="2"/>
  </si>
  <si>
    <t>受電側接続検討との
同時申込</t>
    <rPh sb="0" eb="2">
      <t>ジュデン</t>
    </rPh>
    <rPh sb="2" eb="3">
      <t>ガワ</t>
    </rPh>
    <rPh sb="3" eb="7">
      <t>セツゾクケントウ</t>
    </rPh>
    <rPh sb="10" eb="12">
      <t>ドウジ</t>
    </rPh>
    <rPh sb="12" eb="14">
      <t>モウシコ</t>
    </rPh>
    <phoneticPr fontId="2"/>
  </si>
  <si>
    <t>接続供給契約に付随する余剰電力購入に関する契約の締結希望</t>
    <rPh sb="0" eb="2">
      <t>セツゾク</t>
    </rPh>
    <rPh sb="15" eb="17">
      <t>コウニュウ</t>
    </rPh>
    <phoneticPr fontId="2"/>
  </si>
  <si>
    <t>変動範囲超過電力料金についての特別措置に関する適用希望</t>
    <rPh sb="0" eb="2">
      <t>ヘンドウ</t>
    </rPh>
    <rPh sb="2" eb="4">
      <t>ハンイ</t>
    </rPh>
    <rPh sb="4" eb="6">
      <t>チョウカ</t>
    </rPh>
    <rPh sb="6" eb="8">
      <t>デンリョク</t>
    </rPh>
    <rPh sb="8" eb="10">
      <t>リョウキン</t>
    </rPh>
    <rPh sb="15" eb="17">
      <t>トクベツ</t>
    </rPh>
    <rPh sb="17" eb="19">
      <t>ソチ</t>
    </rPh>
    <rPh sb="20" eb="21">
      <t>カン</t>
    </rPh>
    <rPh sb="23" eb="25">
      <t>テキヨウ</t>
    </rPh>
    <rPh sb="25" eb="27">
      <t>キボウ</t>
    </rPh>
    <phoneticPr fontId="2"/>
  </si>
  <si>
    <t>受電地点・供給地点ごとの事項</t>
    <rPh sb="0" eb="2">
      <t>ジュデン</t>
    </rPh>
    <rPh sb="2" eb="4">
      <t>チテン</t>
    </rPh>
    <rPh sb="5" eb="7">
      <t>キョウキュウ</t>
    </rPh>
    <rPh sb="7" eb="9">
      <t>チテン</t>
    </rPh>
    <rPh sb="12" eb="14">
      <t>ジコウ</t>
    </rPh>
    <phoneticPr fontId="2"/>
  </si>
  <si>
    <t>申込件数</t>
    <rPh sb="0" eb="2">
      <t>モウシコミ</t>
    </rPh>
    <rPh sb="2" eb="4">
      <t>ケンスウ</t>
    </rPh>
    <phoneticPr fontId="2"/>
  </si>
  <si>
    <t>受電地点</t>
    <rPh sb="0" eb="2">
      <t>ジュデン</t>
    </rPh>
    <rPh sb="2" eb="4">
      <t>チテン</t>
    </rPh>
    <phoneticPr fontId="2"/>
  </si>
  <si>
    <t>供給地点</t>
    <rPh sb="0" eb="2">
      <t>キョウキュウ</t>
    </rPh>
    <rPh sb="2" eb="4">
      <t>チテン</t>
    </rPh>
    <phoneticPr fontId="2"/>
  </si>
  <si>
    <t>地点の追加</t>
    <rPh sb="0" eb="2">
      <t>チテン</t>
    </rPh>
    <rPh sb="3" eb="5">
      <t>ツイカ</t>
    </rPh>
    <phoneticPr fontId="2"/>
  </si>
  <si>
    <t>件</t>
    <rPh sb="0" eb="1">
      <t>ケン</t>
    </rPh>
    <phoneticPr fontId="2"/>
  </si>
  <si>
    <t>地点の廃止</t>
    <rPh sb="3" eb="5">
      <t>ハイシ</t>
    </rPh>
    <phoneticPr fontId="2"/>
  </si>
  <si>
    <t>契約受電電力または
契約電力の変更</t>
    <phoneticPr fontId="2"/>
  </si>
  <si>
    <t>契約受電電力または契約電力の変更を伴わない設備変更</t>
    <rPh sb="0" eb="2">
      <t>ケイヤク</t>
    </rPh>
    <rPh sb="2" eb="4">
      <t>ジュデン</t>
    </rPh>
    <rPh sb="4" eb="6">
      <t>デンリョク</t>
    </rPh>
    <rPh sb="9" eb="11">
      <t>ケイヤク</t>
    </rPh>
    <rPh sb="11" eb="13">
      <t>デンリョク</t>
    </rPh>
    <rPh sb="14" eb="16">
      <t>ヘンコウ</t>
    </rPh>
    <rPh sb="17" eb="18">
      <t>トモナ</t>
    </rPh>
    <rPh sb="21" eb="23">
      <t>セツビ</t>
    </rPh>
    <rPh sb="23" eb="25">
      <t>ヘンコウ</t>
    </rPh>
    <phoneticPr fontId="2"/>
  </si>
  <si>
    <t>特記事項</t>
    <rPh sb="0" eb="2">
      <t>トッキ</t>
    </rPh>
    <rPh sb="2" eb="4">
      <t>ジコウ</t>
    </rPh>
    <phoneticPr fontId="2"/>
  </si>
  <si>
    <t>申込みおよびその実施に際して得た情報は，託送供給を実施する目的以外には使用いたしません。</t>
    <rPh sb="0" eb="2">
      <t>モウシコ</t>
    </rPh>
    <rPh sb="8" eb="10">
      <t>ジッシ</t>
    </rPh>
    <rPh sb="11" eb="12">
      <t>サイ</t>
    </rPh>
    <rPh sb="14" eb="15">
      <t>エ</t>
    </rPh>
    <rPh sb="16" eb="18">
      <t>ジョウホウ</t>
    </rPh>
    <rPh sb="20" eb="24">
      <t>タクソウキョウキュウ</t>
    </rPh>
    <rPh sb="25" eb="27">
      <t>ジッシ</t>
    </rPh>
    <rPh sb="29" eb="31">
      <t>モクテキ</t>
    </rPh>
    <rPh sb="31" eb="33">
      <t>イガイ</t>
    </rPh>
    <rPh sb="35" eb="37">
      <t>シヨウ</t>
    </rPh>
    <phoneticPr fontId="2"/>
  </si>
  <si>
    <t>希望しない</t>
  </si>
  <si>
    <r>
      <t>平成</t>
    </r>
    <r>
      <rPr>
        <sz val="11"/>
        <color indexed="10"/>
        <rFont val="ＭＳ ゴシック"/>
        <family val="3"/>
        <charset val="128"/>
      </rPr>
      <t>＊＊</t>
    </r>
    <r>
      <rPr>
        <sz val="11"/>
        <color indexed="8"/>
        <rFont val="ＭＳ ゴシック"/>
        <family val="3"/>
        <charset val="128"/>
      </rPr>
      <t>年</t>
    </r>
    <r>
      <rPr>
        <sz val="11"/>
        <color indexed="10"/>
        <rFont val="ＭＳ ゴシック"/>
        <family val="3"/>
        <charset val="128"/>
      </rPr>
      <t>＊＊</t>
    </r>
    <r>
      <rPr>
        <sz val="11"/>
        <color indexed="8"/>
        <rFont val="ＭＳ ゴシック"/>
        <family val="3"/>
        <charset val="128"/>
      </rPr>
      <t>月</t>
    </r>
    <r>
      <rPr>
        <sz val="11"/>
        <color indexed="10"/>
        <rFont val="ＭＳ ゴシック"/>
        <family val="3"/>
        <charset val="128"/>
      </rPr>
      <t>＊＊</t>
    </r>
    <r>
      <rPr>
        <sz val="11"/>
        <color indexed="8"/>
        <rFont val="ＭＳ ゴシック"/>
        <family val="3"/>
        <charset val="128"/>
      </rPr>
      <t>日</t>
    </r>
    <phoneticPr fontId="2"/>
  </si>
  <si>
    <t>東京電力株式会社</t>
  </si>
  <si>
    <t>○○株式会社</t>
    <rPh sb="2" eb="6">
      <t>カブシキガイシャ</t>
    </rPh>
    <phoneticPr fontId="2"/>
  </si>
  <si>
    <t>代表取締役</t>
    <rPh sb="0" eb="2">
      <t>ダイヒョウ</t>
    </rPh>
    <rPh sb="2" eb="5">
      <t>トリシマリヤク</t>
    </rPh>
    <phoneticPr fontId="2"/>
  </si>
  <si>
    <t>○○　○○</t>
    <phoneticPr fontId="2"/>
  </si>
  <si>
    <r>
      <t>〒</t>
    </r>
    <r>
      <rPr>
        <sz val="11"/>
        <color indexed="10"/>
        <rFont val="ＭＳ ゴシック"/>
        <family val="3"/>
        <charset val="128"/>
      </rPr>
      <t>○○○－○○○○　○○県○○市○－○－○</t>
    </r>
    <rPh sb="12" eb="13">
      <t>ケン</t>
    </rPh>
    <rPh sb="15" eb="16">
      <t>シ</t>
    </rPh>
    <phoneticPr fontId="2"/>
  </si>
  <si>
    <t>●●　●●</t>
    <phoneticPr fontId="2"/>
  </si>
  <si>
    <r>
      <t>〒</t>
    </r>
    <r>
      <rPr>
        <sz val="11"/>
        <color indexed="10"/>
        <rFont val="ＭＳ ゴシック"/>
        <family val="3"/>
        <charset val="128"/>
      </rPr>
      <t>○○○－○○○○　○○県○○市○－○－○</t>
    </r>
    <phoneticPr fontId="2"/>
  </si>
  <si>
    <t>＊＊－＊＊＊＊－＊＊＊＊</t>
    <phoneticPr fontId="2"/>
  </si>
  <si>
    <t>*****＠****.co.jp</t>
    <phoneticPr fontId="2"/>
  </si>
  <si>
    <t>従来どおり</t>
  </si>
  <si>
    <r>
      <t>その他の変更
（</t>
    </r>
    <r>
      <rPr>
        <sz val="11"/>
        <color indexed="10"/>
        <rFont val="ＭＳ ゴシック"/>
        <family val="3"/>
        <charset val="128"/>
      </rPr>
      <t>名義変更</t>
    </r>
    <r>
      <rPr>
        <sz val="11"/>
        <color indexed="8"/>
        <rFont val="ＭＳ ゴシック"/>
        <family val="3"/>
        <charset val="128"/>
      </rPr>
      <t>）</t>
    </r>
    <rPh sb="2" eb="3">
      <t>タ</t>
    </rPh>
    <rPh sb="4" eb="6">
      <t>ヘンコウ</t>
    </rPh>
    <rPh sb="8" eb="10">
      <t>メイギ</t>
    </rPh>
    <rPh sb="10" eb="12">
      <t>ヘンコウ</t>
    </rPh>
    <phoneticPr fontId="2"/>
  </si>
  <si>
    <t>△△株式会社　△△ビル</t>
    <phoneticPr fontId="2"/>
  </si>
  <si>
    <t>△△県△△市△－△－△</t>
    <phoneticPr fontId="2"/>
  </si>
  <si>
    <t>需要者の施設した第１号柱上の●●電力の架空引込線と需要者の開閉器電源側接続点</t>
    <phoneticPr fontId="2"/>
  </si>
  <si>
    <t>kＷ</t>
    <phoneticPr fontId="2"/>
  </si>
  <si>
    <t>kＷ</t>
    <phoneticPr fontId="2"/>
  </si>
  <si>
    <t>(  700  )</t>
    <phoneticPr fontId="2"/>
  </si>
  <si>
    <t>Ｖ</t>
    <phoneticPr fontId="2"/>
  </si>
  <si>
    <t>kＶＡ</t>
    <phoneticPr fontId="2"/>
  </si>
  <si>
    <t>kＶＡ</t>
    <phoneticPr fontId="2"/>
  </si>
  <si>
    <t>kＷ</t>
    <phoneticPr fontId="2"/>
  </si>
  <si>
    <t>△△　△△</t>
    <phoneticPr fontId="2"/>
  </si>
  <si>
    <t>00-0000-0000</t>
    <phoneticPr fontId="2"/>
  </si>
  <si>
    <t>□□　□□</t>
    <phoneticPr fontId="2"/>
  </si>
  <si>
    <t>　　　　特定できる番号）を左詰めでご記入下さい。</t>
    <phoneticPr fontId="2"/>
  </si>
  <si>
    <t>0（例）</t>
    <rPh sb="2" eb="3">
      <t>レイ</t>
    </rPh>
    <phoneticPr fontId="2"/>
  </si>
  <si>
    <t>従来どおり</t>
    <rPh sb="0" eb="2">
      <t>ジュウライ</t>
    </rPh>
    <phoneticPr fontId="2"/>
  </si>
  <si>
    <t>需要者窓口連絡先</t>
    <phoneticPr fontId="2"/>
  </si>
  <si>
    <t>No</t>
    <phoneticPr fontId="2"/>
  </si>
  <si>
    <t>終了年月日</t>
    <rPh sb="0" eb="2">
      <t>シュウリョウ</t>
    </rPh>
    <rPh sb="2" eb="5">
      <t>ネンガッピ</t>
    </rPh>
    <phoneticPr fontId="2"/>
  </si>
  <si>
    <t>（選択して下さい）</t>
  </si>
  <si>
    <t>申込内容</t>
    <rPh sb="0" eb="2">
      <t>モウシコミ</t>
    </rPh>
    <rPh sb="2" eb="4">
      <t>ナイヨウ</t>
    </rPh>
    <phoneticPr fontId="2"/>
  </si>
  <si>
    <t>需要者の名称</t>
    <rPh sb="0" eb="2">
      <t>ジュヨウ</t>
    </rPh>
    <rPh sb="2" eb="3">
      <t>シャ</t>
    </rPh>
    <rPh sb="4" eb="6">
      <t>メイショウ</t>
    </rPh>
    <phoneticPr fontId="2"/>
  </si>
  <si>
    <t>申込内容</t>
    <rPh sb="0" eb="2">
      <t>モウシコ</t>
    </rPh>
    <rPh sb="2" eb="4">
      <t>ナイヨウ</t>
    </rPh>
    <phoneticPr fontId="2"/>
  </si>
  <si>
    <t>供給電圧</t>
    <rPh sb="0" eb="2">
      <t>キョウキュウ</t>
    </rPh>
    <rPh sb="2" eb="4">
      <t>デンアツ</t>
    </rPh>
    <phoneticPr fontId="2"/>
  </si>
  <si>
    <t>計量電圧</t>
    <rPh sb="0" eb="2">
      <t>ケイリョウ</t>
    </rPh>
    <rPh sb="2" eb="4">
      <t>デンアツ</t>
    </rPh>
    <phoneticPr fontId="2"/>
  </si>
  <si>
    <t>接続供給
開始希望日　　　　　　　　　　　　　　　　　　　　　　　　　　　　　　　　　　　　　　　　　　　　　　　　　　　　　　　　　　　　　　　　　　　　　　　　　　　　　　</t>
    <rPh sb="0" eb="2">
      <t>セツゾク</t>
    </rPh>
    <rPh sb="2" eb="4">
      <t>キョウキュウ</t>
    </rPh>
    <rPh sb="5" eb="7">
      <t>カイシ</t>
    </rPh>
    <rPh sb="7" eb="9">
      <t>キボウ</t>
    </rPh>
    <rPh sb="9" eb="10">
      <t>ビ</t>
    </rPh>
    <phoneticPr fontId="2"/>
  </si>
  <si>
    <t>臨時電力使用期間</t>
    <rPh sb="0" eb="2">
      <t>リンジ</t>
    </rPh>
    <rPh sb="2" eb="4">
      <t>デンリョク</t>
    </rPh>
    <rPh sb="4" eb="6">
      <t>シヨウ</t>
    </rPh>
    <rPh sb="6" eb="8">
      <t>キカン</t>
    </rPh>
    <phoneticPr fontId="2"/>
  </si>
  <si>
    <t>業種</t>
    <rPh sb="0" eb="2">
      <t>ギョウシュ</t>
    </rPh>
    <phoneticPr fontId="2"/>
  </si>
  <si>
    <t>予備項目１</t>
    <rPh sb="0" eb="2">
      <t>ヨビ</t>
    </rPh>
    <rPh sb="2" eb="4">
      <t>コウモク</t>
    </rPh>
    <phoneticPr fontId="2"/>
  </si>
  <si>
    <t>予備項目２</t>
    <rPh sb="0" eb="2">
      <t>ヨビ</t>
    </rPh>
    <rPh sb="2" eb="4">
      <t>コウモク</t>
    </rPh>
    <phoneticPr fontId="2"/>
  </si>
  <si>
    <t>予備項目３</t>
    <rPh sb="0" eb="2">
      <t>ヨビ</t>
    </rPh>
    <rPh sb="2" eb="4">
      <t>コウモク</t>
    </rPh>
    <phoneticPr fontId="2"/>
  </si>
  <si>
    <t>予備項目４</t>
    <rPh sb="0" eb="2">
      <t>ヨビ</t>
    </rPh>
    <rPh sb="2" eb="4">
      <t>コウモク</t>
    </rPh>
    <phoneticPr fontId="2"/>
  </si>
  <si>
    <t>予備項目５</t>
    <rPh sb="0" eb="2">
      <t>ヨビ</t>
    </rPh>
    <rPh sb="2" eb="4">
      <t>コウモク</t>
    </rPh>
    <phoneticPr fontId="2"/>
  </si>
  <si>
    <t>予備項目６</t>
    <rPh sb="0" eb="2">
      <t>ヨビ</t>
    </rPh>
    <rPh sb="2" eb="4">
      <t>コウモク</t>
    </rPh>
    <phoneticPr fontId="2"/>
  </si>
  <si>
    <t>予備項目７</t>
    <rPh sb="0" eb="2">
      <t>ヨビ</t>
    </rPh>
    <rPh sb="2" eb="4">
      <t>コウモク</t>
    </rPh>
    <phoneticPr fontId="2"/>
  </si>
  <si>
    <t>予備項目８</t>
    <rPh sb="0" eb="2">
      <t>ヨビ</t>
    </rPh>
    <rPh sb="2" eb="4">
      <t>コウモク</t>
    </rPh>
    <phoneticPr fontId="2"/>
  </si>
  <si>
    <t>予備項目９</t>
    <rPh sb="0" eb="2">
      <t>ヨビ</t>
    </rPh>
    <rPh sb="2" eb="4">
      <t>コウモク</t>
    </rPh>
    <phoneticPr fontId="2"/>
  </si>
  <si>
    <t>予備項目１０</t>
    <rPh sb="0" eb="2">
      <t>ヨビ</t>
    </rPh>
    <rPh sb="2" eb="4">
      <t>コウモク</t>
    </rPh>
    <phoneticPr fontId="2"/>
  </si>
  <si>
    <t>予備項目Ａ</t>
    <rPh sb="0" eb="2">
      <t>ヨビ</t>
    </rPh>
    <rPh sb="2" eb="4">
      <t>コウモク</t>
    </rPh>
    <phoneticPr fontId="2"/>
  </si>
  <si>
    <t>予備項目Ｂ</t>
    <rPh sb="0" eb="2">
      <t>ヨビ</t>
    </rPh>
    <rPh sb="2" eb="4">
      <t>コウモク</t>
    </rPh>
    <phoneticPr fontId="2"/>
  </si>
  <si>
    <t>郵便番号</t>
    <rPh sb="0" eb="2">
      <t>ユウビン</t>
    </rPh>
    <rPh sb="2" eb="4">
      <t>バンゴウ</t>
    </rPh>
    <phoneticPr fontId="2"/>
  </si>
  <si>
    <t>漢字</t>
    <rPh sb="0" eb="2">
      <t>カンジ</t>
    </rPh>
    <phoneticPr fontId="2"/>
  </si>
  <si>
    <t>※低圧においては、「業種」「予備送電サービスＡ・Ｂ」「ピークシフト電力」「パルス受給の要否」「主任技術者連絡先」の欄は記載不要。</t>
    <rPh sb="1" eb="3">
      <t>テイアツ</t>
    </rPh>
    <rPh sb="10" eb="12">
      <t>ギョウシュ</t>
    </rPh>
    <rPh sb="14" eb="16">
      <t>ヨビ</t>
    </rPh>
    <rPh sb="16" eb="18">
      <t>ソウデン</t>
    </rPh>
    <rPh sb="33" eb="35">
      <t>デンリョク</t>
    </rPh>
    <rPh sb="40" eb="42">
      <t>ジュキュウ</t>
    </rPh>
    <rPh sb="43" eb="45">
      <t>ヨウヒ</t>
    </rPh>
    <rPh sb="47" eb="49">
      <t>シュニン</t>
    </rPh>
    <rPh sb="49" eb="52">
      <t>ギジュツシャ</t>
    </rPh>
    <rPh sb="52" eb="55">
      <t>レンラクサキ</t>
    </rPh>
    <rPh sb="57" eb="58">
      <t>ラン</t>
    </rPh>
    <rPh sb="59" eb="61">
      <t>キサイ</t>
    </rPh>
    <rPh sb="61" eb="63">
      <t>フヨウ</t>
    </rPh>
    <phoneticPr fontId="2"/>
  </si>
  <si>
    <t>カタカナ　※全角</t>
    <rPh sb="6" eb="8">
      <t>ゼンカク</t>
    </rPh>
    <phoneticPr fontId="2"/>
  </si>
  <si>
    <t>※低圧において不足する内容については、必要に応じて特記事項に記載。</t>
    <rPh sb="1" eb="3">
      <t>テイアツ</t>
    </rPh>
    <rPh sb="7" eb="9">
      <t>フソク</t>
    </rPh>
    <rPh sb="11" eb="13">
      <t>ナイヨウ</t>
    </rPh>
    <rPh sb="19" eb="21">
      <t>ヒツヨウ</t>
    </rPh>
    <rPh sb="22" eb="23">
      <t>オウ</t>
    </rPh>
    <rPh sb="25" eb="27">
      <t>トッキ</t>
    </rPh>
    <rPh sb="27" eb="29">
      <t>ジコウ</t>
    </rPh>
    <rPh sb="30" eb="32">
      <t>キサイ</t>
    </rPh>
    <phoneticPr fontId="2"/>
  </si>
  <si>
    <t>商用</t>
  </si>
  <si>
    <t>需要者に承諾いただいている</t>
  </si>
  <si>
    <t>交流三相３線式</t>
    <rPh sb="2" eb="3">
      <t>サン</t>
    </rPh>
    <phoneticPr fontId="2"/>
  </si>
  <si>
    <t>この欄は特記事項に転記する内容が記載いただけます</t>
    <rPh sb="2" eb="3">
      <t>ラン</t>
    </rPh>
    <rPh sb="4" eb="6">
      <t>トッキ</t>
    </rPh>
    <rPh sb="6" eb="8">
      <t>ジコウ</t>
    </rPh>
    <rPh sb="9" eb="11">
      <t>テンキ</t>
    </rPh>
    <rPh sb="13" eb="15">
      <t>ナイヨウ</t>
    </rPh>
    <rPh sb="16" eb="18">
      <t>キサイ</t>
    </rPh>
    <phoneticPr fontId="2"/>
  </si>
  <si>
    <t>接続送電ｻｰﾋﾞｽ（従来）</t>
    <rPh sb="0" eb="2">
      <t>セツゾク</t>
    </rPh>
    <rPh sb="2" eb="4">
      <t>ソウデン</t>
    </rPh>
    <phoneticPr fontId="2"/>
  </si>
  <si>
    <t>予備送電サービスA（従来）</t>
    <rPh sb="0" eb="2">
      <t>ヨビ</t>
    </rPh>
    <rPh sb="2" eb="4">
      <t>ソウデン</t>
    </rPh>
    <phoneticPr fontId="2"/>
  </si>
  <si>
    <t>予備送電サービスB（従来）</t>
    <rPh sb="0" eb="2">
      <t>ヨビ</t>
    </rPh>
    <rPh sb="2" eb="4">
      <t>ソウデン</t>
    </rPh>
    <phoneticPr fontId="2"/>
  </si>
  <si>
    <t>設備概要（従来）</t>
    <rPh sb="0" eb="2">
      <t>セツビ</t>
    </rPh>
    <rPh sb="2" eb="4">
      <t>ガイヨウ</t>
    </rPh>
    <phoneticPr fontId="2"/>
  </si>
  <si>
    <t>従来</t>
    <phoneticPr fontId="2"/>
  </si>
  <si>
    <t>従来（kＷ）</t>
    <phoneticPr fontId="2"/>
  </si>
  <si>
    <t>接続供給兼基本契約申込書別紙【需要場所場所の概要】（連記式）</t>
    <rPh sb="0" eb="2">
      <t>セツゾク</t>
    </rPh>
    <rPh sb="2" eb="4">
      <t>キョウキュウ</t>
    </rPh>
    <rPh sb="4" eb="5">
      <t>ケン</t>
    </rPh>
    <rPh sb="5" eb="7">
      <t>キホン</t>
    </rPh>
    <rPh sb="7" eb="9">
      <t>ケイヤク</t>
    </rPh>
    <rPh sb="9" eb="12">
      <t>モウシコミショ</t>
    </rPh>
    <rPh sb="12" eb="14">
      <t>ベッシ</t>
    </rPh>
    <rPh sb="15" eb="17">
      <t>ジュヨウ</t>
    </rPh>
    <rPh sb="17" eb="19">
      <t>バショ</t>
    </rPh>
    <rPh sb="19" eb="21">
      <t>バショ</t>
    </rPh>
    <rPh sb="22" eb="24">
      <t>ガイヨウ</t>
    </rPh>
    <rPh sb="26" eb="28">
      <t>レンキ</t>
    </rPh>
    <rPh sb="28" eb="29">
      <t>シキ</t>
    </rPh>
    <phoneticPr fontId="2"/>
  </si>
  <si>
    <r>
      <t>需要者の</t>
    </r>
    <r>
      <rPr>
        <sz val="11"/>
        <rFont val="ＭＳ Ｐゴシック"/>
        <family val="3"/>
        <charset val="128"/>
      </rPr>
      <t>名称</t>
    </r>
    <rPh sb="4" eb="6">
      <t>メイショウ</t>
    </rPh>
    <phoneticPr fontId="2"/>
  </si>
  <si>
    <r>
      <rPr>
        <sz val="14"/>
        <rFont val="ＭＳ Ｐゴシック"/>
        <family val="3"/>
        <charset val="128"/>
      </rPr>
      <t>供給地点特定番号</t>
    </r>
    <r>
      <rPr>
        <sz val="11"/>
        <rFont val="ＭＳ Ｐゴシック"/>
        <family val="3"/>
        <charset val="128"/>
      </rPr>
      <t xml:space="preserve">
＊22桁
ｽﾍﾟｰｽ等入力しないで下さい</t>
    </r>
    <rPh sb="0" eb="2">
      <t>キョウキュウ</t>
    </rPh>
    <rPh sb="2" eb="4">
      <t>チテン</t>
    </rPh>
    <rPh sb="4" eb="6">
      <t>トクテイ</t>
    </rPh>
    <rPh sb="6" eb="8">
      <t>バンゴウ</t>
    </rPh>
    <rPh sb="12" eb="13">
      <t>ケタ</t>
    </rPh>
    <phoneticPr fontId="2"/>
  </si>
  <si>
    <r>
      <t>託送供給</t>
    </r>
    <r>
      <rPr>
        <sz val="11"/>
        <rFont val="ＭＳ Ｐゴシック"/>
        <family val="3"/>
        <charset val="128"/>
      </rPr>
      <t>等約款における需要者に関する事項の遵守について承諾いただいているか</t>
    </r>
    <rPh sb="4" eb="5">
      <t>ナド</t>
    </rPh>
    <rPh sb="11" eb="13">
      <t>ジュヨウ</t>
    </rPh>
    <phoneticPr fontId="2"/>
  </si>
  <si>
    <t>－</t>
  </si>
  <si>
    <r>
      <rPr>
        <sz val="11"/>
        <rFont val="ＭＳ Ｐゴシック"/>
        <family val="3"/>
        <charset val="128"/>
      </rPr>
      <t>会社・所属</t>
    </r>
    <rPh sb="0" eb="2">
      <t>カイシャ</t>
    </rPh>
    <phoneticPr fontId="2"/>
  </si>
  <si>
    <t>○○カブシキガイシャ　△△ビル</t>
    <phoneticPr fontId="2"/>
  </si>
  <si>
    <t>○○株式会社　△△ビル</t>
    <phoneticPr fontId="2"/>
  </si>
  <si>
    <t>-</t>
    <phoneticPr fontId="2"/>
  </si>
  <si>
    <t>0101234567890123000000</t>
    <phoneticPr fontId="2"/>
  </si>
  <si>
    <t>北海道</t>
    <rPh sb="0" eb="3">
      <t>ホ</t>
    </rPh>
    <phoneticPr fontId="2"/>
  </si>
  <si>
    <t>○○市□□□町○－○－○</t>
    <rPh sb="2" eb="3">
      <t>シ</t>
    </rPh>
    <rPh sb="6" eb="7">
      <t>チョウ</t>
    </rPh>
    <phoneticPr fontId="2"/>
  </si>
  <si>
    <t>供給地点の追加（既設・設備変更なし）</t>
  </si>
  <si>
    <t>時間帯別</t>
    <rPh sb="0" eb="2">
      <t>ジカン</t>
    </rPh>
    <rPh sb="2" eb="3">
      <t>タイ</t>
    </rPh>
    <rPh sb="3" eb="4">
      <t>ベツ</t>
    </rPh>
    <phoneticPr fontId="2"/>
  </si>
  <si>
    <t>要</t>
  </si>
  <si>
    <t>株式会社△△△△△　□□課</t>
    <rPh sb="0" eb="5">
      <t>カブサンカク</t>
    </rPh>
    <rPh sb="12" eb="13">
      <t>カ</t>
    </rPh>
    <phoneticPr fontId="2"/>
  </si>
  <si>
    <t>000-111-1111</t>
    <phoneticPr fontId="2"/>
  </si>
  <si>
    <t>△△△△△株式会社　□□部</t>
    <rPh sb="5" eb="9">
      <t>カブ</t>
    </rPh>
    <rPh sb="12" eb="13">
      <t>ブ</t>
    </rPh>
    <phoneticPr fontId="2"/>
  </si>
  <si>
    <t>000-222-2222</t>
    <phoneticPr fontId="2"/>
  </si>
  <si>
    <r>
      <t>接続送電ｻｰﾋﾞｽ（</t>
    </r>
    <r>
      <rPr>
        <b/>
        <sz val="11"/>
        <rFont val="ＭＳ Ｐゴシック"/>
        <family val="3"/>
        <charset val="128"/>
      </rPr>
      <t>今回</t>
    </r>
    <r>
      <rPr>
        <sz val="11"/>
        <rFont val="ＭＳ Ｐゴシック"/>
        <family val="3"/>
        <charset val="128"/>
      </rPr>
      <t>）</t>
    </r>
    <rPh sb="0" eb="2">
      <t>セツゾク</t>
    </rPh>
    <rPh sb="2" eb="4">
      <t>ソウデン</t>
    </rPh>
    <phoneticPr fontId="2"/>
  </si>
  <si>
    <t>今回</t>
    <phoneticPr fontId="2"/>
  </si>
  <si>
    <r>
      <t>予備送電サービスA（</t>
    </r>
    <r>
      <rPr>
        <b/>
        <sz val="11"/>
        <rFont val="ＭＳ Ｐゴシック"/>
        <family val="3"/>
        <charset val="128"/>
      </rPr>
      <t>今回</t>
    </r>
    <r>
      <rPr>
        <sz val="11"/>
        <rFont val="ＭＳ Ｐゴシック"/>
        <family val="3"/>
        <charset val="128"/>
      </rPr>
      <t>）</t>
    </r>
    <rPh sb="0" eb="2">
      <t>ヨビ</t>
    </rPh>
    <rPh sb="2" eb="4">
      <t>ソウデン</t>
    </rPh>
    <phoneticPr fontId="2"/>
  </si>
  <si>
    <r>
      <t>予備送電サービスB（</t>
    </r>
    <r>
      <rPr>
        <b/>
        <sz val="11"/>
        <rFont val="ＭＳ Ｐゴシック"/>
        <family val="3"/>
        <charset val="128"/>
      </rPr>
      <t>今回</t>
    </r>
    <r>
      <rPr>
        <sz val="11"/>
        <rFont val="ＭＳ Ｐゴシック"/>
        <family val="3"/>
        <charset val="128"/>
      </rPr>
      <t>）</t>
    </r>
    <rPh sb="0" eb="2">
      <t>ヨビ</t>
    </rPh>
    <rPh sb="2" eb="4">
      <t>ソウデン</t>
    </rPh>
    <phoneticPr fontId="2"/>
  </si>
  <si>
    <r>
      <rPr>
        <b/>
        <sz val="11"/>
        <rFont val="ＭＳ Ｐゴシック"/>
        <family val="3"/>
        <charset val="128"/>
      </rPr>
      <t>今回</t>
    </r>
    <r>
      <rPr>
        <sz val="11"/>
        <rFont val="ＭＳ Ｐゴシック"/>
        <family val="3"/>
        <charset val="128"/>
      </rPr>
      <t>（kＷ）</t>
    </r>
    <phoneticPr fontId="2"/>
  </si>
  <si>
    <r>
      <t>設備概要（</t>
    </r>
    <r>
      <rPr>
        <b/>
        <sz val="11"/>
        <rFont val="ＭＳ Ｐゴシック"/>
        <family val="3"/>
        <charset val="128"/>
      </rPr>
      <t>今回</t>
    </r>
    <r>
      <rPr>
        <sz val="11"/>
        <rFont val="ＭＳ Ｐゴシック"/>
        <family val="3"/>
        <charset val="128"/>
      </rPr>
      <t>）</t>
    </r>
    <rPh sb="0" eb="2">
      <t>セツビ</t>
    </rPh>
    <rPh sb="2" eb="4">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</si>
</sst>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Red]&quot;¥&quot;\-#,##0"/>
    <numFmt numFmtId="41" formatCode="_ * #,##0_ ;_ * \-#,##0_ ;_ * &quot;-&quot;_ ;_ @_ "/>
    <numFmt numFmtId="43" formatCode="_ * #,##0.00_ ;_ * \-#,##0.00_ ;_ * &quot;-&quot;??_ ;_ @_ "/>
    <numFmt numFmtId="176" formatCode="#,##0_ "/>
    <numFmt numFmtId="177" formatCode="[$-411]ggge&quot;年&quot;m&quot;月&quot;d&quot;日&quot;;@"/>
    <numFmt numFmtId="178" formatCode="#,##0&quot;kV&quot;"/>
    <numFmt numFmtId="179" formatCode="#,##0_ ;[Red]\-#,##0\ "/>
    <numFmt numFmtId="180" formatCode="#,##0&quot;kW&quot;"/>
    <numFmt numFmtId="181" formatCode="#,##0&quot;kVA&quot;"/>
    <numFmt numFmtId="182" formatCode="yy/mm/dd\ hh:mm:ss"/>
    <numFmt numFmtId="183" formatCode="_(&quot;$&quot;* #,##0_);_(&quot;$&quot;* \(#,##0\);_(&quot;$&quot;* &quot;-&quot;_);_(@_)"/>
    <numFmt numFmtId="184" formatCode="m/d"/>
    <numFmt numFmtId="185" formatCode="#,##0;\-#,##0;\-"/>
    <numFmt numFmtId="186" formatCode="#,##0;\-#,##0;&quot;-&quot;"/>
    <numFmt numFmtId="187" formatCode="_(* #,##0_);_(* \(#,##0\);_(* &quot;-&quot;_);_(@_)"/>
    <numFmt numFmtId="188" formatCode="_(&quot;$&quot;* #,##0.00_);_(&quot;$&quot;* \(#,##0.00\);_(&quot;$&quot;* &quot;-&quot;??_);_(@_)"/>
    <numFmt numFmtId="189" formatCode="#,##0.000;[Red]\(#,##0.000\)"/>
    <numFmt numFmtId="190" formatCode="mmmm\-yy"/>
    <numFmt numFmtId="191" formatCode="0.00_)"/>
    <numFmt numFmtId="192" formatCode="&quot;SFr.&quot;#,##0;[Red]&quot;SFr.&quot;\-#,##0"/>
    <numFmt numFmtId="193" formatCode="&quot;SFr.&quot;#,##0.00;[Red]&quot;SFr.&quot;\-#,##0.00"/>
    <numFmt numFmtId="194" formatCode="&quot;¥&quot;#,##0.00;[Red]\-&quot;¥&quot;#,##0.00"/>
    <numFmt numFmtId="195" formatCode="&quot;¥&quot;#,##0;[Red]\-&quot;¥&quot;#,##0"/>
    <numFmt numFmtId="196" formatCode="\\#,##0.00;[Red]&quot;\-&quot;#,##0.00"/>
    <numFmt numFmtId="197" formatCode="0_)"/>
    <numFmt numFmtId="198" formatCode="\(#,##0,\)"/>
    <numFmt numFmtId="199" formatCode="#,###&quot;台&quot;"/>
    <numFmt numFmtId="200" formatCode="00\-00\-0000000\-00000000000"/>
    <numFmt numFmtId="201" formatCode="000\-0000"/>
    <numFmt numFmtId="202" formatCode="yyyy&quot;年&quot;m&quot;月&quot;d&quot;日&quot;;@"/>
    <numFmt numFmtId="203" formatCode="[$-F800]dddd\,\ mmmm\ dd\,\ yyyy"/>
  </numFmts>
  <fonts count="106">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name val="ＭＳ ゴシック"/>
      <family val="3"/>
      <charset val="128"/>
    </font>
    <font>
      <b/>
      <sz val="9"/>
      <color indexed="81"/>
      <name val="ＭＳ Ｐゴシック"/>
      <family val="3"/>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vertAlign val="superscript"/>
      <sz val="12"/>
      <color indexed="8"/>
      <name val="ＭＳ ゴシック"/>
      <family val="3"/>
      <charset val="128"/>
    </font>
    <font>
      <sz val="9"/>
      <color indexed="8"/>
      <name val="ＭＳ Ｐゴシック"/>
      <family val="3"/>
      <charset val="128"/>
    </font>
    <font>
      <sz val="12"/>
      <color indexed="10"/>
      <name val="ＭＳ ゴシック"/>
      <family val="3"/>
      <charset val="128"/>
    </font>
    <font>
      <sz val="11"/>
      <color indexed="10"/>
      <name val="ＭＳ ゴシック"/>
      <family val="3"/>
      <charset val="128"/>
    </font>
    <font>
      <b/>
      <sz val="10"/>
      <color indexed="81"/>
      <name val="ＭＳ Ｐゴシック"/>
      <family val="3"/>
      <charset val="128"/>
    </font>
    <font>
      <b/>
      <sz val="11"/>
      <color indexed="81"/>
      <name val="ＭＳ Ｐゴシック"/>
      <family val="3"/>
      <charset val="128"/>
    </font>
    <font>
      <sz val="9"/>
      <color indexed="10"/>
      <name val="ＭＳ Ｐゴシック"/>
      <family val="3"/>
      <charset val="128"/>
    </font>
    <font>
      <sz val="14"/>
      <color indexed="8"/>
      <name val="ＭＳ ゴシック"/>
      <family val="3"/>
      <charset val="128"/>
    </font>
    <font>
      <sz val="9"/>
      <name val="ＭＳ Ｐゴシック"/>
      <family val="3"/>
      <charset val="128"/>
    </font>
    <font>
      <sz val="12"/>
      <name val="ＭＳ ゴシック"/>
      <family val="3"/>
      <charset val="128"/>
    </font>
    <font>
      <sz val="10"/>
      <color indexed="10"/>
      <name val="ＭＳ ゴシック"/>
      <family val="3"/>
      <charset val="128"/>
    </font>
    <font>
      <b/>
      <sz val="11"/>
      <color indexed="8"/>
      <name val="ＭＳ ゴシック"/>
      <family val="3"/>
      <charset val="128"/>
    </font>
    <font>
      <b/>
      <sz val="16"/>
      <color indexed="8"/>
      <name val="ＭＳ ゴシック"/>
      <family val="3"/>
      <charset val="128"/>
    </font>
    <font>
      <sz val="9"/>
      <color indexed="8"/>
      <name val="ＭＳ ゴシック"/>
      <family val="3"/>
      <charset val="128"/>
    </font>
    <font>
      <u/>
      <sz val="8"/>
      <color indexed="8"/>
      <name val="ＭＳ ゴシック"/>
      <family val="3"/>
      <charset val="128"/>
    </font>
    <font>
      <b/>
      <sz val="11"/>
      <color indexed="10"/>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sz val="10"/>
      <name val="Arial"/>
      <family val="2"/>
    </font>
    <font>
      <sz val="8"/>
      <name val="Arial"/>
      <family val="2"/>
    </font>
    <font>
      <b/>
      <sz val="12"/>
      <name val="Arial"/>
      <family val="2"/>
    </font>
    <font>
      <sz val="7"/>
      <name val="Small Fonts"/>
      <family val="2"/>
    </font>
    <font>
      <sz val="10"/>
      <color indexed="8"/>
      <name val="ＭＳ Ｐゴシック"/>
      <family val="3"/>
      <charset val="128"/>
    </font>
    <font>
      <u/>
      <sz val="10"/>
      <color indexed="12"/>
      <name val="ＭＳ Ｐゴシック"/>
      <family val="3"/>
      <charset val="128"/>
    </font>
    <font>
      <sz val="9"/>
      <name val="ＭＳ ゴシック"/>
      <family val="3"/>
      <charset val="128"/>
    </font>
    <font>
      <sz val="9"/>
      <color indexed="9"/>
      <name val="ＭＳ Ｐゴシック"/>
      <family val="3"/>
      <charset val="128"/>
    </font>
    <font>
      <sz val="18"/>
      <name val="明朝"/>
      <family val="1"/>
      <charset val="128"/>
    </font>
    <font>
      <sz val="12"/>
      <name val="Times New Roman"/>
      <family val="1"/>
    </font>
    <font>
      <sz val="12"/>
      <name val="Tms Rmn"/>
      <family val="1"/>
    </font>
    <font>
      <sz val="10"/>
      <color indexed="8"/>
      <name val="Arial"/>
      <family val="2"/>
    </font>
    <font>
      <sz val="12"/>
      <name val="Arial"/>
      <family val="2"/>
    </font>
    <font>
      <sz val="9"/>
      <name val="Times New Roman"/>
      <family val="1"/>
    </font>
    <font>
      <sz val="10"/>
      <name val="明朝"/>
      <family val="1"/>
      <charset val="128"/>
    </font>
    <font>
      <sz val="14"/>
      <name val="明朝"/>
      <family val="1"/>
      <charset val="128"/>
    </font>
    <font>
      <sz val="10"/>
      <name val="Times New Roman"/>
      <family val="1"/>
    </font>
    <font>
      <b/>
      <sz val="12"/>
      <color indexed="9"/>
      <name val="Times New Roman"/>
      <family val="1"/>
    </font>
    <font>
      <u/>
      <sz val="8.25"/>
      <color indexed="12"/>
      <name val="ＭＳ ゴシック"/>
      <family val="3"/>
      <charset val="128"/>
    </font>
    <font>
      <sz val="10"/>
      <name val="ＭＳ ゴシック"/>
      <family val="3"/>
      <charset val="128"/>
    </font>
    <font>
      <b/>
      <i/>
      <sz val="16"/>
      <name val="Helv"/>
      <family val="2"/>
    </font>
    <font>
      <sz val="10"/>
      <name val="MS Sans Serif"/>
      <family val="2"/>
    </font>
    <font>
      <b/>
      <sz val="10"/>
      <name val="MS Sans Serif"/>
      <family val="2"/>
    </font>
    <font>
      <sz val="8"/>
      <color indexed="16"/>
      <name val="Century Schoolbook"/>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10"/>
      <name val="Times New Roman"/>
      <family val="1"/>
    </font>
    <font>
      <b/>
      <sz val="11"/>
      <name val="Helv"/>
      <family val="2"/>
    </font>
    <font>
      <b/>
      <sz val="9"/>
      <name val="Times New Roman"/>
      <family val="1"/>
    </font>
    <font>
      <sz val="14"/>
      <name val="System"/>
      <charset val="128"/>
    </font>
    <font>
      <b/>
      <sz val="9"/>
      <color indexed="9"/>
      <name val="ＭＳ Ｐゴシック"/>
      <family val="3"/>
      <charset val="128"/>
    </font>
    <font>
      <sz val="9"/>
      <color indexed="60"/>
      <name val="ＭＳ Ｐゴシック"/>
      <family val="3"/>
      <charset val="128"/>
    </font>
    <font>
      <u/>
      <sz val="8.25"/>
      <color indexed="12"/>
      <name val="ＭＳ Ｐゴシック"/>
      <family val="3"/>
      <charset val="128"/>
    </font>
    <font>
      <u/>
      <sz val="10"/>
      <color indexed="12"/>
      <name val="Arial"/>
      <family val="2"/>
    </font>
    <font>
      <sz val="10"/>
      <name val="ＭＳ Ｐゴシック"/>
      <family val="3"/>
      <charset val="128"/>
    </font>
    <font>
      <sz val="9"/>
      <color indexed="52"/>
      <name val="ＭＳ Ｐゴシック"/>
      <family val="3"/>
      <charset val="128"/>
    </font>
    <font>
      <sz val="11"/>
      <color indexed="20"/>
      <name val="HG丸ｺﾞｼｯｸM-PRO"/>
      <family val="3"/>
      <charset val="128"/>
    </font>
    <font>
      <sz val="9"/>
      <color indexed="20"/>
      <name val="ＭＳ Ｐゴシック"/>
      <family val="3"/>
      <charset val="128"/>
    </font>
    <font>
      <sz val="12"/>
      <name val="細明朝体"/>
      <family val="3"/>
      <charset val="128"/>
    </font>
    <font>
      <b/>
      <sz val="9"/>
      <color indexed="52"/>
      <name val="ＭＳ Ｐゴシック"/>
      <family val="3"/>
      <charset val="128"/>
    </font>
    <font>
      <b/>
      <sz val="9"/>
      <color indexed="8"/>
      <name val="ＭＳ Ｐゴシック"/>
      <family val="3"/>
      <charset val="128"/>
    </font>
    <font>
      <b/>
      <sz val="9"/>
      <color indexed="63"/>
      <name val="ＭＳ Ｐゴシック"/>
      <family val="3"/>
      <charset val="128"/>
    </font>
    <font>
      <sz val="10"/>
      <color indexed="12"/>
      <name val="細明朝体"/>
      <family val="3"/>
      <charset val="128"/>
    </font>
    <font>
      <sz val="10"/>
      <color indexed="10"/>
      <name val="細明朝体"/>
      <family val="3"/>
      <charset val="128"/>
    </font>
    <font>
      <i/>
      <sz val="9"/>
      <color indexed="23"/>
      <name val="ＭＳ Ｐゴシック"/>
      <family val="3"/>
      <charset val="128"/>
    </font>
    <font>
      <sz val="10"/>
      <name val="System"/>
      <charset val="128"/>
    </font>
    <font>
      <sz val="10"/>
      <name val="ＭＳ ・団"/>
      <family val="1"/>
      <charset val="128"/>
    </font>
    <font>
      <sz val="9"/>
      <color indexed="62"/>
      <name val="ＭＳ Ｐゴシック"/>
      <family val="3"/>
      <charset val="128"/>
    </font>
    <font>
      <sz val="11"/>
      <color indexed="8"/>
      <name val="HG丸ｺﾞｼｯｸM-PRO"/>
      <family val="3"/>
      <charset val="128"/>
    </font>
    <font>
      <sz val="11"/>
      <name val="明朝"/>
      <family val="1"/>
      <charset val="128"/>
    </font>
    <font>
      <sz val="10"/>
      <name val="Courier"/>
      <family val="3"/>
    </font>
    <font>
      <sz val="12"/>
      <name val="ＭＳ Ｐゴシック"/>
      <family val="3"/>
      <charset val="128"/>
    </font>
    <font>
      <sz val="9"/>
      <color indexed="17"/>
      <name val="ＭＳ Ｐゴシック"/>
      <family val="3"/>
      <charset val="128"/>
    </font>
    <font>
      <sz val="10"/>
      <name val="ＭＳ 明朝"/>
      <family val="1"/>
      <charset val="128"/>
    </font>
    <font>
      <sz val="14"/>
      <name val="ＭＳ Ｐゴシック"/>
      <family val="3"/>
      <charset val="128"/>
    </font>
    <font>
      <i/>
      <sz val="9"/>
      <name val="ＭＳ Ｐゴシック"/>
      <family val="3"/>
      <charset val="128"/>
    </font>
    <font>
      <b/>
      <sz val="11"/>
      <name val="ＭＳ Ｐゴシック"/>
      <family val="3"/>
      <charset val="128"/>
    </font>
    <font>
      <sz val="9"/>
      <color rgb="FFFF0000"/>
      <name val="ＭＳ Ｐゴシック"/>
      <family val="3"/>
      <charset val="128"/>
    </font>
    <font>
      <sz val="12"/>
      <color rgb="FFFF0000"/>
      <name val="ＭＳ ゴシック"/>
      <family val="3"/>
      <charset val="128"/>
    </font>
    <font>
      <sz val="11"/>
      <color rgb="FFFF0000"/>
      <name val="ＭＳ Ｐゴシック"/>
      <family val="3"/>
      <charset val="128"/>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9"/>
        <bgColor indexed="26"/>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55"/>
      </patternFill>
    </fill>
    <fill>
      <patternFill patternType="solid">
        <fgColor indexed="26"/>
      </patternFill>
    </fill>
    <fill>
      <patternFill patternType="solid">
        <fgColor indexed="22"/>
      </patternFill>
    </fill>
    <fill>
      <patternFill patternType="gray0625">
        <fgColor indexed="23"/>
      </patternFill>
    </fill>
    <fill>
      <patternFill patternType="solid">
        <fgColor indexed="9"/>
        <bgColor indexed="64"/>
      </patternFill>
    </fill>
    <fill>
      <patternFill patternType="solid">
        <fgColor indexed="46"/>
        <bgColor indexed="64"/>
      </patternFill>
    </fill>
    <fill>
      <patternFill patternType="solid">
        <fgColor indexed="42"/>
        <bgColor indexed="64"/>
      </patternFill>
    </fill>
    <fill>
      <patternFill patternType="solid">
        <fgColor rgb="FFFFFFCC"/>
        <bgColor indexed="64"/>
      </patternFill>
    </fill>
    <fill>
      <patternFill patternType="solid">
        <fgColor theme="9" tint="0.79998168889431442"/>
        <bgColor indexed="64"/>
      </patternFill>
    </fill>
  </fills>
  <borders count="60">
    <border>
      <left/>
      <right/>
      <top/>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thin">
        <color indexed="64"/>
      </bottom>
      <diagonal/>
    </border>
  </borders>
  <cellStyleXfs count="1078">
    <xf numFmtId="0" fontId="0" fillId="0" borderId="0">
      <alignment vertical="center"/>
    </xf>
    <xf numFmtId="0" fontId="1" fillId="0" borderId="0"/>
    <xf numFmtId="0" fontId="4" fillId="2" borderId="0" applyNumberFormat="0" applyBorder="0" applyAlignment="0" applyProtection="0">
      <alignment vertical="center"/>
    </xf>
    <xf numFmtId="0" fontId="11" fillId="2" borderId="0" applyNumberFormat="0" applyBorder="0" applyAlignment="0" applyProtection="0">
      <alignment vertical="center"/>
    </xf>
    <xf numFmtId="0" fontId="4"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11" fillId="3" borderId="0" applyNumberFormat="0" applyBorder="0" applyAlignment="0" applyProtection="0">
      <alignment vertical="center"/>
    </xf>
    <xf numFmtId="0" fontId="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11" fillId="4" borderId="0" applyNumberFormat="0" applyBorder="0" applyAlignment="0" applyProtection="0">
      <alignment vertical="center"/>
    </xf>
    <xf numFmtId="0" fontId="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11" fillId="5" borderId="0" applyNumberFormat="0" applyBorder="0" applyAlignment="0" applyProtection="0">
      <alignment vertical="center"/>
    </xf>
    <xf numFmtId="0" fontId="4"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11" fillId="6" borderId="0" applyNumberFormat="0" applyBorder="0" applyAlignment="0" applyProtection="0">
      <alignment vertical="center"/>
    </xf>
    <xf numFmtId="0" fontId="4"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11" fillId="7" borderId="0" applyNumberFormat="0" applyBorder="0" applyAlignment="0" applyProtection="0">
      <alignment vertical="center"/>
    </xf>
    <xf numFmtId="0" fontId="4"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11" fillId="8" borderId="0" applyNumberFormat="0" applyBorder="0" applyAlignment="0" applyProtection="0">
      <alignment vertical="center"/>
    </xf>
    <xf numFmtId="0" fontId="4"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11" fillId="9" borderId="0" applyNumberFormat="0" applyBorder="0" applyAlignment="0" applyProtection="0">
      <alignment vertical="center"/>
    </xf>
    <xf numFmtId="0" fontId="4"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11" fillId="10" borderId="0" applyNumberFormat="0" applyBorder="0" applyAlignment="0" applyProtection="0">
      <alignment vertical="center"/>
    </xf>
    <xf numFmtId="0" fontId="4"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11" fillId="5" borderId="0" applyNumberFormat="0" applyBorder="0" applyAlignment="0" applyProtection="0">
      <alignment vertical="center"/>
    </xf>
    <xf numFmtId="0" fontId="4"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11" fillId="8" borderId="0" applyNumberFormat="0" applyBorder="0" applyAlignment="0" applyProtection="0">
      <alignment vertical="center"/>
    </xf>
    <xf numFmtId="0" fontId="4"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11" fillId="11" borderId="0" applyNumberFormat="0" applyBorder="0" applyAlignment="0" applyProtection="0">
      <alignment vertical="center"/>
    </xf>
    <xf numFmtId="0" fontId="4"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26" fillId="12" borderId="0" applyNumberFormat="0" applyBorder="0" applyAlignment="0" applyProtection="0">
      <alignment vertical="center"/>
    </xf>
    <xf numFmtId="0" fontId="49" fillId="12" borderId="0" applyNumberFormat="0" applyBorder="0" applyAlignment="0" applyProtection="0">
      <alignment vertical="center"/>
    </xf>
    <xf numFmtId="0" fontId="26"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49" fillId="9" borderId="0" applyNumberFormat="0" applyBorder="0" applyAlignment="0" applyProtection="0">
      <alignment vertical="center"/>
    </xf>
    <xf numFmtId="0" fontId="26"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49" fillId="10" borderId="0" applyNumberFormat="0" applyBorder="0" applyAlignment="0" applyProtection="0">
      <alignment vertical="center"/>
    </xf>
    <xf numFmtId="0" fontId="26"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49" fillId="13" borderId="0" applyNumberFormat="0" applyBorder="0" applyAlignment="0" applyProtection="0">
      <alignment vertical="center"/>
    </xf>
    <xf numFmtId="0" fontId="26"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49" fillId="14" borderId="0" applyNumberFormat="0" applyBorder="0" applyAlignment="0" applyProtection="0">
      <alignment vertical="center"/>
    </xf>
    <xf numFmtId="0" fontId="26"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49" fillId="15" borderId="0" applyNumberFormat="0" applyBorder="0" applyAlignment="0" applyProtection="0">
      <alignment vertical="center"/>
    </xf>
    <xf numFmtId="0" fontId="26"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50" fillId="0" borderId="0" applyProtection="0">
      <alignment horizontal="right" vertical="center"/>
    </xf>
    <xf numFmtId="0" fontId="51" fillId="0" borderId="0" applyNumberFormat="0" applyFill="0" applyBorder="0" applyProtection="0">
      <alignment vertical="center"/>
    </xf>
    <xf numFmtId="0" fontId="52" fillId="0" borderId="0" applyNumberFormat="0" applyFill="0" applyBorder="0" applyAlignment="0" applyProtection="0"/>
    <xf numFmtId="185" fontId="53" fillId="0" borderId="0" applyFill="0" applyBorder="0">
      <alignment vertical="center"/>
    </xf>
    <xf numFmtId="186" fontId="53" fillId="0" borderId="0" applyFill="0" applyBorder="0" applyAlignment="0"/>
    <xf numFmtId="185" fontId="53" fillId="0" borderId="0" applyFill="0" applyBorder="0">
      <alignment vertical="center"/>
    </xf>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87" fontId="54" fillId="0" borderId="0" applyFont="0" applyFill="0" applyBorder="0" applyAlignment="0" applyProtection="0"/>
    <xf numFmtId="41" fontId="54" fillId="0" borderId="0" applyFont="0" applyFill="0" applyBorder="0" applyAlignment="0" applyProtection="0"/>
    <xf numFmtId="187" fontId="54" fillId="0" borderId="0" applyFont="0" applyFill="0" applyBorder="0" applyAlignment="0" applyProtection="0"/>
    <xf numFmtId="41" fontId="54"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83" fontId="42" fillId="0" borderId="0" applyFont="0" applyFill="0" applyBorder="0" applyAlignment="0" applyProtection="0"/>
    <xf numFmtId="183" fontId="42" fillId="0" borderId="0" applyFont="0" applyFill="0" applyBorder="0" applyAlignment="0" applyProtection="0"/>
    <xf numFmtId="183" fontId="54" fillId="0" borderId="0" applyFont="0" applyFill="0" applyBorder="0" applyAlignment="0" applyProtection="0"/>
    <xf numFmtId="183" fontId="54" fillId="0" borderId="0" applyFont="0" applyFill="0" applyBorder="0" applyAlignment="0" applyProtection="0"/>
    <xf numFmtId="188" fontId="42" fillId="0" borderId="0" applyFont="0" applyFill="0" applyBorder="0" applyAlignment="0" applyProtection="0"/>
    <xf numFmtId="0" fontId="55" fillId="0" borderId="0">
      <alignment horizontal="left"/>
    </xf>
    <xf numFmtId="0" fontId="56" fillId="0" borderId="1" applyNumberFormat="0" applyFont="0" applyBorder="0">
      <alignment horizontal="center" vertical="center"/>
    </xf>
    <xf numFmtId="0" fontId="1" fillId="0" borderId="0" applyBorder="0"/>
    <xf numFmtId="0" fontId="57" fillId="0" borderId="0" applyFont="0" applyBorder="0"/>
    <xf numFmtId="0" fontId="57" fillId="0" borderId="0" applyFont="0" applyBorder="0"/>
    <xf numFmtId="0" fontId="57" fillId="0" borderId="0" applyFont="0" applyBorder="0"/>
    <xf numFmtId="0" fontId="58" fillId="0" borderId="0">
      <alignment vertical="center"/>
    </xf>
    <xf numFmtId="38" fontId="43" fillId="16" borderId="0" applyNumberFormat="0" applyBorder="0" applyAlignment="0" applyProtection="0"/>
    <xf numFmtId="0" fontId="59" fillId="17" borderId="0"/>
    <xf numFmtId="0" fontId="44" fillId="0" borderId="2" applyNumberFormat="0" applyAlignment="0" applyProtection="0">
      <alignment horizontal="left" vertical="center"/>
    </xf>
    <xf numFmtId="0" fontId="44" fillId="0" borderId="2" applyNumberFormat="0" applyAlignment="0" applyProtection="0">
      <alignment horizontal="left" vertical="center"/>
    </xf>
    <xf numFmtId="0" fontId="44" fillId="0" borderId="3" applyNumberFormat="0" applyProtection="0">
      <alignment vertical="center"/>
    </xf>
    <xf numFmtId="0" fontId="44" fillId="0" borderId="3" applyNumberFormat="0" applyProtection="0">
      <alignment vertical="center"/>
    </xf>
    <xf numFmtId="0" fontId="44" fillId="0" borderId="4">
      <alignment horizontal="left" vertical="center"/>
    </xf>
    <xf numFmtId="0" fontId="44" fillId="0" borderId="4">
      <alignment horizontal="left" vertical="center"/>
    </xf>
    <xf numFmtId="0" fontId="44" fillId="0" borderId="5">
      <alignment horizontal="left" vertical="center"/>
    </xf>
    <xf numFmtId="0" fontId="44" fillId="0" borderId="5">
      <alignment horizontal="left" vertical="center"/>
    </xf>
    <xf numFmtId="0" fontId="60" fillId="0" borderId="0" applyNumberFormat="0" applyFill="0" applyBorder="0" applyAlignment="0" applyProtection="0">
      <alignment vertical="top"/>
      <protection locked="0"/>
    </xf>
    <xf numFmtId="0" fontId="61" fillId="0" borderId="0" applyBorder="0"/>
    <xf numFmtId="10" fontId="43" fillId="18" borderId="6" applyNumberFormat="0" applyBorder="0" applyAlignment="0" applyProtection="0"/>
    <xf numFmtId="0" fontId="61" fillId="0" borderId="0"/>
    <xf numFmtId="189" fontId="1" fillId="0" borderId="0" applyFont="0" applyFill="0" applyBorder="0" applyAlignment="0" applyProtection="0"/>
    <xf numFmtId="190" fontId="1" fillId="0" borderId="0" applyFont="0" applyFill="0" applyBorder="0" applyAlignment="0" applyProtection="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37" fontId="45" fillId="0" borderId="0"/>
    <xf numFmtId="184" fontId="42" fillId="0" borderId="0"/>
    <xf numFmtId="184" fontId="42" fillId="0" borderId="0"/>
    <xf numFmtId="191" fontId="62" fillId="0" borderId="0"/>
    <xf numFmtId="191" fontId="62" fillId="0" borderId="0"/>
    <xf numFmtId="0" fontId="42" fillId="0" borderId="0"/>
    <xf numFmtId="10" fontId="42" fillId="0" borderId="0" applyFont="0" applyFill="0" applyBorder="0" applyAlignment="0" applyProtection="0"/>
    <xf numFmtId="4" fontId="55" fillId="0" borderId="0">
      <alignment horizontal="right"/>
    </xf>
    <xf numFmtId="0" fontId="63" fillId="0" borderId="0" applyNumberFormat="0" applyFont="0" applyFill="0" applyBorder="0" applyAlignment="0" applyProtection="0">
      <alignment horizontal="left"/>
    </xf>
    <xf numFmtId="0" fontId="64" fillId="0" borderId="7">
      <alignment horizontal="center"/>
    </xf>
    <xf numFmtId="4" fontId="65" fillId="0" borderId="0">
      <alignment horizontal="right"/>
    </xf>
    <xf numFmtId="4" fontId="66" fillId="19" borderId="8" applyNumberFormat="0" applyProtection="0">
      <alignment vertical="center"/>
    </xf>
    <xf numFmtId="4" fontId="67" fillId="20" borderId="8" applyNumberFormat="0" applyProtection="0">
      <alignment vertical="center"/>
    </xf>
    <xf numFmtId="4" fontId="66" fillId="20" borderId="8" applyNumberFormat="0" applyProtection="0">
      <alignment horizontal="left" vertical="center" indent="1"/>
    </xf>
    <xf numFmtId="0" fontId="66" fillId="20" borderId="8" applyNumberFormat="0" applyProtection="0">
      <alignment horizontal="left" vertical="top" indent="1"/>
    </xf>
    <xf numFmtId="4" fontId="66" fillId="21" borderId="0" applyNumberFormat="0" applyProtection="0">
      <alignment horizontal="left" vertical="center" indent="1"/>
    </xf>
    <xf numFmtId="4" fontId="53" fillId="3" borderId="8" applyNumberFormat="0" applyProtection="0">
      <alignment horizontal="right" vertical="center"/>
    </xf>
    <xf numFmtId="4" fontId="53" fillId="9" borderId="8" applyNumberFormat="0" applyProtection="0">
      <alignment horizontal="right" vertical="center"/>
    </xf>
    <xf numFmtId="4" fontId="53" fillId="22" borderId="8" applyNumberFormat="0" applyProtection="0">
      <alignment horizontal="right" vertical="center"/>
    </xf>
    <xf numFmtId="4" fontId="53" fillId="11" borderId="8" applyNumberFormat="0" applyProtection="0">
      <alignment horizontal="right" vertical="center"/>
    </xf>
    <xf numFmtId="4" fontId="53" fillId="15" borderId="8" applyNumberFormat="0" applyProtection="0">
      <alignment horizontal="right" vertical="center"/>
    </xf>
    <xf numFmtId="4" fontId="53" fillId="23" borderId="8" applyNumberFormat="0" applyProtection="0">
      <alignment horizontal="right" vertical="center"/>
    </xf>
    <xf numFmtId="4" fontId="53" fillId="24" borderId="8" applyNumberFormat="0" applyProtection="0">
      <alignment horizontal="right" vertical="center"/>
    </xf>
    <xf numFmtId="4" fontId="53" fillId="25" borderId="8" applyNumberFormat="0" applyProtection="0">
      <alignment horizontal="right" vertical="center"/>
    </xf>
    <xf numFmtId="4" fontId="53" fillId="10" borderId="8" applyNumberFormat="0" applyProtection="0">
      <alignment horizontal="right" vertical="center"/>
    </xf>
    <xf numFmtId="4" fontId="66" fillId="26" borderId="9" applyNumberFormat="0" applyProtection="0">
      <alignment horizontal="left" vertical="center" indent="1"/>
    </xf>
    <xf numFmtId="4" fontId="53" fillId="27" borderId="0" applyNumberFormat="0" applyProtection="0">
      <alignment horizontal="left" vertical="center" indent="1"/>
    </xf>
    <xf numFmtId="4" fontId="68" fillId="28" borderId="0" applyNumberFormat="0" applyProtection="0">
      <alignment horizontal="left" vertical="center" indent="1"/>
    </xf>
    <xf numFmtId="4" fontId="53" fillId="29" borderId="8" applyNumberFormat="0" applyProtection="0">
      <alignment horizontal="right" vertical="center"/>
    </xf>
    <xf numFmtId="4" fontId="53" fillId="27" borderId="0" applyNumberFormat="0" applyProtection="0">
      <alignment horizontal="left" vertical="center" indent="1"/>
    </xf>
    <xf numFmtId="4" fontId="53" fillId="21" borderId="0" applyNumberFormat="0" applyProtection="0">
      <alignment horizontal="left" vertical="center" indent="1"/>
    </xf>
    <xf numFmtId="0" fontId="42" fillId="28" borderId="8" applyNumberFormat="0" applyProtection="0">
      <alignment horizontal="left" vertical="center" indent="1"/>
    </xf>
    <xf numFmtId="0" fontId="42" fillId="28" borderId="8" applyNumberFormat="0" applyProtection="0">
      <alignment horizontal="left" vertical="top" indent="1"/>
    </xf>
    <xf numFmtId="0" fontId="42" fillId="21" borderId="8" applyNumberFormat="0" applyProtection="0">
      <alignment horizontal="left" vertical="center" indent="1"/>
    </xf>
    <xf numFmtId="0" fontId="42" fillId="21" borderId="8" applyNumberFormat="0" applyProtection="0">
      <alignment horizontal="left" vertical="top" indent="1"/>
    </xf>
    <xf numFmtId="0" fontId="42" fillId="30" borderId="8" applyNumberFormat="0" applyProtection="0">
      <alignment horizontal="left" vertical="center" indent="1"/>
    </xf>
    <xf numFmtId="0" fontId="42" fillId="30" borderId="8" applyNumberFormat="0" applyProtection="0">
      <alignment horizontal="left" vertical="top" indent="1"/>
    </xf>
    <xf numFmtId="0" fontId="42" fillId="31" borderId="8" applyNumberFormat="0" applyProtection="0">
      <alignment horizontal="left" vertical="center" indent="1"/>
    </xf>
    <xf numFmtId="0" fontId="42" fillId="31" borderId="8" applyNumberFormat="0" applyProtection="0">
      <alignment horizontal="left" vertical="top" indent="1"/>
    </xf>
    <xf numFmtId="4" fontId="53" fillId="18" borderId="8" applyNumberFormat="0" applyProtection="0">
      <alignment vertical="center"/>
    </xf>
    <xf numFmtId="4" fontId="69" fillId="18" borderId="8" applyNumberFormat="0" applyProtection="0">
      <alignment vertical="center"/>
    </xf>
    <xf numFmtId="4" fontId="53" fillId="18" borderId="8" applyNumberFormat="0" applyProtection="0">
      <alignment horizontal="left" vertical="center" indent="1"/>
    </xf>
    <xf numFmtId="0" fontId="53" fillId="18" borderId="8" applyNumberFormat="0" applyProtection="0">
      <alignment horizontal="left" vertical="top" indent="1"/>
    </xf>
    <xf numFmtId="4" fontId="53" fillId="27" borderId="8" applyNumberFormat="0" applyProtection="0">
      <alignment horizontal="right" vertical="center"/>
    </xf>
    <xf numFmtId="4" fontId="69" fillId="27" borderId="8" applyNumberFormat="0" applyProtection="0">
      <alignment horizontal="right" vertical="center"/>
    </xf>
    <xf numFmtId="4" fontId="53" fillId="29" borderId="8" applyNumberFormat="0" applyProtection="0">
      <alignment horizontal="left" vertical="center" indent="1"/>
    </xf>
    <xf numFmtId="0" fontId="53" fillId="21" borderId="8" applyNumberFormat="0" applyProtection="0">
      <alignment horizontal="left" vertical="top" indent="1"/>
    </xf>
    <xf numFmtId="4" fontId="70" fillId="32" borderId="0" applyNumberFormat="0" applyProtection="0">
      <alignment horizontal="left" vertical="center" indent="1"/>
    </xf>
    <xf numFmtId="4" fontId="71" fillId="27" borderId="8" applyNumberFormat="0" applyProtection="0">
      <alignment horizontal="right" vertical="center"/>
    </xf>
    <xf numFmtId="0" fontId="72" fillId="0" borderId="0">
      <alignment horizontal="left"/>
    </xf>
    <xf numFmtId="1" fontId="58" fillId="0" borderId="0" applyBorder="0">
      <alignment horizontal="left" vertical="top" wrapText="1"/>
    </xf>
    <xf numFmtId="0" fontId="63" fillId="0" borderId="0"/>
    <xf numFmtId="0" fontId="73" fillId="0" borderId="0"/>
    <xf numFmtId="0" fontId="74" fillId="0" borderId="0">
      <alignment horizontal="center"/>
    </xf>
    <xf numFmtId="192" fontId="1" fillId="0" borderId="0" applyFont="0" applyFill="0" applyBorder="0" applyAlignment="0" applyProtection="0"/>
    <xf numFmtId="193" fontId="1" fillId="0" borderId="0" applyFont="0" applyFill="0" applyBorder="0" applyAlignment="0" applyProtection="0"/>
    <xf numFmtId="0" fontId="48" fillId="0" borderId="0">
      <alignment vertical="center"/>
    </xf>
    <xf numFmtId="0" fontId="26" fillId="33" borderId="0" applyNumberFormat="0" applyBorder="0" applyAlignment="0" applyProtection="0">
      <alignment vertical="center"/>
    </xf>
    <xf numFmtId="0" fontId="49" fillId="33" borderId="0" applyNumberFormat="0" applyBorder="0" applyAlignment="0" applyProtection="0">
      <alignment vertical="center"/>
    </xf>
    <xf numFmtId="0" fontId="26"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22" borderId="0" applyNumberFormat="0" applyBorder="0" applyAlignment="0" applyProtection="0">
      <alignment vertical="center"/>
    </xf>
    <xf numFmtId="0" fontId="49" fillId="22" borderId="0" applyNumberFormat="0" applyBorder="0" applyAlignment="0" applyProtection="0">
      <alignment vertical="center"/>
    </xf>
    <xf numFmtId="0" fontId="26"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4" borderId="0" applyNumberFormat="0" applyBorder="0" applyAlignment="0" applyProtection="0">
      <alignment vertical="center"/>
    </xf>
    <xf numFmtId="0" fontId="49" fillId="24" borderId="0" applyNumberFormat="0" applyBorder="0" applyAlignment="0" applyProtection="0">
      <alignment vertical="center"/>
    </xf>
    <xf numFmtId="0" fontId="26"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13" borderId="0" applyNumberFormat="0" applyBorder="0" applyAlignment="0" applyProtection="0">
      <alignment vertical="center"/>
    </xf>
    <xf numFmtId="0" fontId="49" fillId="13" borderId="0" applyNumberFormat="0" applyBorder="0" applyAlignment="0" applyProtection="0">
      <alignment vertical="center"/>
    </xf>
    <xf numFmtId="0" fontId="26"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49" fillId="14" borderId="0" applyNumberFormat="0" applyBorder="0" applyAlignment="0" applyProtection="0">
      <alignment vertical="center"/>
    </xf>
    <xf numFmtId="0" fontId="26"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23" borderId="0" applyNumberFormat="0" applyBorder="0" applyAlignment="0" applyProtection="0">
      <alignment vertical="center"/>
    </xf>
    <xf numFmtId="0" fontId="49" fillId="23" borderId="0" applyNumberFormat="0" applyBorder="0" applyAlignment="0" applyProtection="0">
      <alignment vertical="center"/>
    </xf>
    <xf numFmtId="0" fontId="26"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198" fontId="75" fillId="0" borderId="10" applyFont="0" applyFill="0" applyBorder="0" applyAlignment="0" applyProtection="0"/>
    <xf numFmtId="0" fontId="42" fillId="0" borderId="0"/>
    <xf numFmtId="0" fontId="42" fillId="0" borderId="0" applyNumberFormat="0" applyFill="0" applyBorder="0" applyAlignment="0" applyProtection="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4" borderId="11" applyNumberFormat="0" applyAlignment="0" applyProtection="0">
      <alignment vertical="center"/>
    </xf>
    <xf numFmtId="0" fontId="76" fillId="34" borderId="11" applyNumberFormat="0" applyAlignment="0" applyProtection="0">
      <alignment vertical="center"/>
    </xf>
    <xf numFmtId="0" fontId="28" fillId="34" borderId="11" applyNumberFormat="0" applyAlignment="0" applyProtection="0">
      <alignment vertical="center"/>
    </xf>
    <xf numFmtId="0" fontId="76" fillId="34" borderId="11" applyNumberFormat="0" applyAlignment="0" applyProtection="0">
      <alignment vertical="center"/>
    </xf>
    <xf numFmtId="0" fontId="76" fillId="34" borderId="11" applyNumberFormat="0" applyAlignment="0" applyProtection="0">
      <alignment vertical="center"/>
    </xf>
    <xf numFmtId="0" fontId="28" fillId="34" borderId="11" applyNumberFormat="0" applyAlignment="0" applyProtection="0">
      <alignment vertical="center"/>
    </xf>
    <xf numFmtId="0" fontId="28" fillId="34" borderId="11" applyNumberFormat="0" applyAlignment="0" applyProtection="0">
      <alignment vertical="center"/>
    </xf>
    <xf numFmtId="0" fontId="28" fillId="34" borderId="11" applyNumberFormat="0" applyAlignment="0" applyProtection="0">
      <alignment vertical="center"/>
    </xf>
    <xf numFmtId="0" fontId="76" fillId="34" borderId="11" applyNumberFormat="0" applyAlignment="0" applyProtection="0">
      <alignment vertical="center"/>
    </xf>
    <xf numFmtId="0" fontId="76" fillId="34" borderId="11" applyNumberFormat="0" applyAlignment="0" applyProtection="0">
      <alignment vertical="center"/>
    </xf>
    <xf numFmtId="0" fontId="76" fillId="34" borderId="11" applyNumberFormat="0" applyAlignment="0" applyProtection="0">
      <alignment vertical="center"/>
    </xf>
    <xf numFmtId="0" fontId="76" fillId="34" borderId="11" applyNumberFormat="0" applyAlignment="0" applyProtection="0">
      <alignment vertical="center"/>
    </xf>
    <xf numFmtId="0" fontId="28" fillId="34" borderId="11" applyNumberFormat="0" applyAlignment="0" applyProtection="0">
      <alignment vertical="center"/>
    </xf>
    <xf numFmtId="0" fontId="28" fillId="34" borderId="11" applyNumberFormat="0" applyAlignment="0" applyProtection="0">
      <alignment vertical="center"/>
    </xf>
    <xf numFmtId="0" fontId="28" fillId="34" borderId="11" applyNumberFormat="0" applyAlignment="0" applyProtection="0">
      <alignment vertical="center"/>
    </xf>
    <xf numFmtId="0" fontId="29" fillId="19" borderId="0" applyNumberFormat="0" applyBorder="0" applyAlignment="0" applyProtection="0">
      <alignment vertical="center"/>
    </xf>
    <xf numFmtId="0" fontId="77" fillId="19" borderId="0" applyNumberFormat="0" applyBorder="0" applyAlignment="0" applyProtection="0">
      <alignment vertical="center"/>
    </xf>
    <xf numFmtId="0" fontId="29" fillId="19" borderId="0" applyNumberFormat="0" applyBorder="0" applyAlignment="0" applyProtection="0">
      <alignment vertical="center"/>
    </xf>
    <xf numFmtId="0" fontId="77" fillId="19" borderId="0" applyNumberFormat="0" applyBorder="0" applyAlignment="0" applyProtection="0">
      <alignment vertical="center"/>
    </xf>
    <xf numFmtId="0" fontId="77"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77" fillId="19" borderId="0" applyNumberFormat="0" applyBorder="0" applyAlignment="0" applyProtection="0">
      <alignment vertical="center"/>
    </xf>
    <xf numFmtId="0" fontId="77" fillId="19" borderId="0" applyNumberFormat="0" applyBorder="0" applyAlignment="0" applyProtection="0">
      <alignment vertical="center"/>
    </xf>
    <xf numFmtId="0" fontId="77" fillId="19" borderId="0" applyNumberFormat="0" applyBorder="0" applyAlignment="0" applyProtection="0">
      <alignment vertical="center"/>
    </xf>
    <xf numFmtId="0" fontId="77"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47" fillId="0" borderId="0" applyNumberFormat="0" applyFill="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 fillId="35" borderId="12" applyNumberFormat="0" applyFont="0" applyAlignment="0" applyProtection="0">
      <alignment vertical="center"/>
    </xf>
    <xf numFmtId="0" fontId="80"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80" fillId="35" borderId="12" applyNumberFormat="0" applyFont="0" applyAlignment="0" applyProtection="0">
      <alignment vertical="center"/>
    </xf>
    <xf numFmtId="0" fontId="80"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80" fillId="35" borderId="12" applyNumberFormat="0" applyFont="0" applyAlignment="0" applyProtection="0">
      <alignment vertical="center"/>
    </xf>
    <xf numFmtId="0" fontId="80"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80" fillId="35" borderId="12" applyNumberFormat="0" applyFont="0" applyAlignment="0" applyProtection="0">
      <alignment vertical="center"/>
    </xf>
    <xf numFmtId="0" fontId="80"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1" fillId="35" borderId="12" applyNumberFormat="0" applyFont="0" applyAlignment="0" applyProtection="0">
      <alignment vertical="center"/>
    </xf>
    <xf numFmtId="0" fontId="30" fillId="0" borderId="13" applyNumberFormat="0" applyFill="0" applyAlignment="0" applyProtection="0">
      <alignment vertical="center"/>
    </xf>
    <xf numFmtId="0" fontId="81" fillId="0" borderId="13" applyNumberFormat="0" applyFill="0" applyAlignment="0" applyProtection="0">
      <alignment vertical="center"/>
    </xf>
    <xf numFmtId="0" fontId="30" fillId="0" borderId="13" applyNumberFormat="0" applyFill="0" applyAlignment="0" applyProtection="0">
      <alignment vertical="center"/>
    </xf>
    <xf numFmtId="0" fontId="81" fillId="0" borderId="13" applyNumberFormat="0" applyFill="0" applyAlignment="0" applyProtection="0">
      <alignment vertical="center"/>
    </xf>
    <xf numFmtId="0" fontId="81" fillId="0" borderId="13" applyNumberFormat="0" applyFill="0" applyAlignment="0" applyProtection="0">
      <alignment vertical="center"/>
    </xf>
    <xf numFmtId="0" fontId="30" fillId="0" borderId="13" applyNumberFormat="0" applyFill="0" applyAlignment="0" applyProtection="0">
      <alignment vertical="center"/>
    </xf>
    <xf numFmtId="0" fontId="30" fillId="0" borderId="13" applyNumberFormat="0" applyFill="0" applyAlignment="0" applyProtection="0">
      <alignment vertical="center"/>
    </xf>
    <xf numFmtId="0" fontId="30" fillId="0" borderId="13" applyNumberFormat="0" applyFill="0" applyAlignment="0" applyProtection="0">
      <alignment vertical="center"/>
    </xf>
    <xf numFmtId="0" fontId="81" fillId="0" borderId="13" applyNumberFormat="0" applyFill="0" applyAlignment="0" applyProtection="0">
      <alignment vertical="center"/>
    </xf>
    <xf numFmtId="0" fontId="81" fillId="0" borderId="13" applyNumberFormat="0" applyFill="0" applyAlignment="0" applyProtection="0">
      <alignment vertical="center"/>
    </xf>
    <xf numFmtId="0" fontId="81" fillId="0" borderId="13" applyNumberFormat="0" applyFill="0" applyAlignment="0" applyProtection="0">
      <alignment vertical="center"/>
    </xf>
    <xf numFmtId="0" fontId="81" fillId="0" borderId="13" applyNumberFormat="0" applyFill="0" applyAlignment="0" applyProtection="0">
      <alignment vertical="center"/>
    </xf>
    <xf numFmtId="0" fontId="30" fillId="0" borderId="13" applyNumberFormat="0" applyFill="0" applyAlignment="0" applyProtection="0">
      <alignment vertical="center"/>
    </xf>
    <xf numFmtId="0" fontId="30" fillId="0" borderId="13" applyNumberFormat="0" applyFill="0" applyAlignment="0" applyProtection="0">
      <alignment vertical="center"/>
    </xf>
    <xf numFmtId="0" fontId="30" fillId="0" borderId="13" applyNumberFormat="0" applyFill="0" applyAlignment="0" applyProtection="0">
      <alignment vertical="center"/>
    </xf>
    <xf numFmtId="0" fontId="95" fillId="0" borderId="0"/>
    <xf numFmtId="0" fontId="82" fillId="3" borderId="0" applyNumberFormat="0" applyBorder="0" applyAlignment="0" applyProtection="0">
      <alignment vertical="center"/>
    </xf>
    <xf numFmtId="0" fontId="83" fillId="3" borderId="0" applyNumberFormat="0" applyBorder="0" applyAlignment="0" applyProtection="0">
      <alignment vertical="center"/>
    </xf>
    <xf numFmtId="0" fontId="82"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83" fillId="3" borderId="0" applyNumberFormat="0" applyBorder="0" applyAlignment="0" applyProtection="0">
      <alignment vertical="center"/>
    </xf>
    <xf numFmtId="0" fontId="83"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84" fillId="0" borderId="14" applyNumberFormat="0" applyFont="0" applyFill="0" applyBorder="0" applyProtection="0">
      <alignment vertical="top" wrapText="1"/>
    </xf>
    <xf numFmtId="0" fontId="84" fillId="0" borderId="14" applyNumberFormat="0" applyFont="0" applyFill="0" applyBorder="0" applyProtection="0">
      <alignment vertical="center" wrapText="1"/>
    </xf>
    <xf numFmtId="0" fontId="32" fillId="36" borderId="15" applyNumberFormat="0" applyAlignment="0" applyProtection="0">
      <alignment vertical="center"/>
    </xf>
    <xf numFmtId="0" fontId="85" fillId="36" borderId="15" applyNumberFormat="0" applyAlignment="0" applyProtection="0">
      <alignment vertical="center"/>
    </xf>
    <xf numFmtId="0" fontId="32" fillId="36" borderId="15" applyNumberFormat="0" applyAlignment="0" applyProtection="0">
      <alignment vertical="center"/>
    </xf>
    <xf numFmtId="0" fontId="85" fillId="36" borderId="15" applyNumberFormat="0" applyAlignment="0" applyProtection="0">
      <alignment vertical="center"/>
    </xf>
    <xf numFmtId="0" fontId="85" fillId="36" borderId="15" applyNumberFormat="0" applyAlignment="0" applyProtection="0">
      <alignment vertical="center"/>
    </xf>
    <xf numFmtId="0" fontId="32" fillId="36" borderId="15" applyNumberFormat="0" applyAlignment="0" applyProtection="0">
      <alignment vertical="center"/>
    </xf>
    <xf numFmtId="0" fontId="32" fillId="36" borderId="15" applyNumberFormat="0" applyAlignment="0" applyProtection="0">
      <alignment vertical="center"/>
    </xf>
    <xf numFmtId="0" fontId="32" fillId="36" borderId="15" applyNumberFormat="0" applyAlignment="0" applyProtection="0">
      <alignment vertical="center"/>
    </xf>
    <xf numFmtId="0" fontId="85" fillId="36" borderId="15" applyNumberFormat="0" applyAlignment="0" applyProtection="0">
      <alignment vertical="center"/>
    </xf>
    <xf numFmtId="0" fontId="85" fillId="36" borderId="15" applyNumberFormat="0" applyAlignment="0" applyProtection="0">
      <alignment vertical="center"/>
    </xf>
    <xf numFmtId="0" fontId="85" fillId="36" borderId="15" applyNumberFormat="0" applyAlignment="0" applyProtection="0">
      <alignment vertical="center"/>
    </xf>
    <xf numFmtId="0" fontId="85" fillId="36" borderId="15" applyNumberFormat="0" applyAlignment="0" applyProtection="0">
      <alignment vertical="center"/>
    </xf>
    <xf numFmtId="0" fontId="32" fillId="36" borderId="15" applyNumberFormat="0" applyAlignment="0" applyProtection="0">
      <alignment vertical="center"/>
    </xf>
    <xf numFmtId="0" fontId="32" fillId="36" borderId="15" applyNumberFormat="0" applyAlignment="0" applyProtection="0">
      <alignment vertical="center"/>
    </xf>
    <xf numFmtId="0" fontId="32" fillId="36" borderId="15" applyNumberFormat="0" applyAlignment="0" applyProtection="0">
      <alignment vertical="center"/>
    </xf>
    <xf numFmtId="0" fontId="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4" fillId="0" borderId="17"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18"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9" applyNumberFormat="0" applyFill="0" applyAlignment="0" applyProtection="0">
      <alignment vertical="center"/>
    </xf>
    <xf numFmtId="0" fontId="86" fillId="0" borderId="19" applyNumberFormat="0" applyFill="0" applyAlignment="0" applyProtection="0">
      <alignment vertical="center"/>
    </xf>
    <xf numFmtId="0" fontId="3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8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6" fillId="0" borderId="19" applyNumberFormat="0" applyFill="0" applyAlignment="0" applyProtection="0">
      <alignment vertical="center"/>
    </xf>
    <xf numFmtId="0" fontId="37" fillId="36" borderId="20" applyNumberFormat="0" applyAlignment="0" applyProtection="0">
      <alignment vertical="center"/>
    </xf>
    <xf numFmtId="0" fontId="87" fillId="36" borderId="20" applyNumberFormat="0" applyAlignment="0" applyProtection="0">
      <alignment vertical="center"/>
    </xf>
    <xf numFmtId="0" fontId="37" fillId="36" borderId="20" applyNumberFormat="0" applyAlignment="0" applyProtection="0">
      <alignment vertical="center"/>
    </xf>
    <xf numFmtId="0" fontId="87" fillId="36" borderId="20" applyNumberFormat="0" applyAlignment="0" applyProtection="0">
      <alignment vertical="center"/>
    </xf>
    <xf numFmtId="0" fontId="87" fillId="36" borderId="20" applyNumberFormat="0" applyAlignment="0" applyProtection="0">
      <alignment vertical="center"/>
    </xf>
    <xf numFmtId="0" fontId="37" fillId="36" borderId="20" applyNumberFormat="0" applyAlignment="0" applyProtection="0">
      <alignment vertical="center"/>
    </xf>
    <xf numFmtId="0" fontId="37" fillId="36" borderId="20" applyNumberFormat="0" applyAlignment="0" applyProtection="0">
      <alignment vertical="center"/>
    </xf>
    <xf numFmtId="0" fontId="37" fillId="36" borderId="20" applyNumberFormat="0" applyAlignment="0" applyProtection="0">
      <alignment vertical="center"/>
    </xf>
    <xf numFmtId="0" fontId="87" fillId="36" borderId="20" applyNumberFormat="0" applyAlignment="0" applyProtection="0">
      <alignment vertical="center"/>
    </xf>
    <xf numFmtId="0" fontId="87" fillId="36" borderId="20" applyNumberFormat="0" applyAlignment="0" applyProtection="0">
      <alignment vertical="center"/>
    </xf>
    <xf numFmtId="0" fontId="87" fillId="36" borderId="20" applyNumberFormat="0" applyAlignment="0" applyProtection="0">
      <alignment vertical="center"/>
    </xf>
    <xf numFmtId="0" fontId="87" fillId="36" borderId="20" applyNumberFormat="0" applyAlignment="0" applyProtection="0">
      <alignment vertical="center"/>
    </xf>
    <xf numFmtId="0" fontId="37" fillId="36" borderId="20" applyNumberFormat="0" applyAlignment="0" applyProtection="0">
      <alignment vertical="center"/>
    </xf>
    <xf numFmtId="0" fontId="37" fillId="36" borderId="20" applyNumberFormat="0" applyAlignment="0" applyProtection="0">
      <alignment vertical="center"/>
    </xf>
    <xf numFmtId="0" fontId="37" fillId="36" borderId="20" applyNumberFormat="0" applyAlignment="0" applyProtection="0">
      <alignment vertical="center"/>
    </xf>
    <xf numFmtId="0" fontId="1" fillId="0" borderId="0"/>
    <xf numFmtId="0" fontId="88" fillId="0" borderId="0">
      <alignment vertical="top"/>
    </xf>
    <xf numFmtId="0" fontId="89" fillId="0" borderId="0" applyFill="0" applyAlignment="0">
      <alignment vertical="top"/>
    </xf>
    <xf numFmtId="0" fontId="38"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199" fontId="91" fillId="0" borderId="21" applyFont="0" applyFill="0" applyBorder="0" applyAlignment="0" applyProtection="0"/>
    <xf numFmtId="194" fontId="92" fillId="0" borderId="0" applyFont="0" applyFill="0" applyBorder="0" applyAlignment="0" applyProtection="0"/>
    <xf numFmtId="195" fontId="92" fillId="0" borderId="0" applyFont="0" applyFill="0" applyBorder="0" applyAlignment="0" applyProtection="0"/>
    <xf numFmtId="196" fontId="1" fillId="0" borderId="0" applyFill="0" applyBorder="0" applyProtection="0">
      <alignment vertical="center"/>
    </xf>
    <xf numFmtId="6" fontId="48" fillId="0" borderId="0" applyFont="0" applyFill="0" applyBorder="0" applyAlignment="0" applyProtection="0">
      <alignment vertical="center"/>
    </xf>
    <xf numFmtId="6" fontId="48" fillId="0" borderId="0" applyFont="0" applyFill="0" applyBorder="0" applyAlignment="0" applyProtection="0">
      <alignment vertical="center"/>
    </xf>
    <xf numFmtId="6" fontId="48" fillId="0" borderId="0" applyFont="0" applyFill="0" applyBorder="0" applyAlignment="0" applyProtection="0">
      <alignment vertical="center"/>
    </xf>
    <xf numFmtId="6" fontId="48" fillId="0" borderId="0" applyFont="0" applyFill="0" applyBorder="0" applyAlignment="0" applyProtection="0">
      <alignment vertical="center"/>
    </xf>
    <xf numFmtId="182" fontId="41" fillId="0" borderId="0" applyFill="0" applyBorder="0" applyProtection="0">
      <alignment horizontal="center" vertical="center"/>
    </xf>
    <xf numFmtId="182" fontId="41" fillId="0" borderId="22" applyFill="0" applyBorder="0" applyProtection="0">
      <alignment horizontal="center"/>
    </xf>
    <xf numFmtId="0" fontId="39" fillId="7" borderId="15" applyNumberFormat="0" applyAlignment="0" applyProtection="0">
      <alignment vertical="center"/>
    </xf>
    <xf numFmtId="0" fontId="93" fillId="7" borderId="15" applyNumberFormat="0" applyAlignment="0" applyProtection="0">
      <alignment vertical="center"/>
    </xf>
    <xf numFmtId="0" fontId="39" fillId="7" borderId="15" applyNumberFormat="0" applyAlignment="0" applyProtection="0">
      <alignment vertical="center"/>
    </xf>
    <xf numFmtId="0" fontId="93" fillId="7" borderId="15" applyNumberFormat="0" applyAlignment="0" applyProtection="0">
      <alignment vertical="center"/>
    </xf>
    <xf numFmtId="0" fontId="93" fillId="7" borderId="15" applyNumberFormat="0" applyAlignment="0" applyProtection="0">
      <alignment vertical="center"/>
    </xf>
    <xf numFmtId="0" fontId="39" fillId="7" borderId="15" applyNumberFormat="0" applyAlignment="0" applyProtection="0">
      <alignment vertical="center"/>
    </xf>
    <xf numFmtId="0" fontId="39" fillId="7" borderId="15" applyNumberFormat="0" applyAlignment="0" applyProtection="0">
      <alignment vertical="center"/>
    </xf>
    <xf numFmtId="0" fontId="39" fillId="7" borderId="15" applyNumberFormat="0" applyAlignment="0" applyProtection="0">
      <alignment vertical="center"/>
    </xf>
    <xf numFmtId="0" fontId="93" fillId="7" borderId="15" applyNumberFormat="0" applyAlignment="0" applyProtection="0">
      <alignment vertical="center"/>
    </xf>
    <xf numFmtId="0" fontId="93" fillId="7" borderId="15" applyNumberFormat="0" applyAlignment="0" applyProtection="0">
      <alignment vertical="center"/>
    </xf>
    <xf numFmtId="0" fontId="93" fillId="7" borderId="15" applyNumberFormat="0" applyAlignment="0" applyProtection="0">
      <alignment vertical="center"/>
    </xf>
    <xf numFmtId="0" fontId="93" fillId="7" borderId="15" applyNumberFormat="0" applyAlignment="0" applyProtection="0">
      <alignment vertical="center"/>
    </xf>
    <xf numFmtId="0" fontId="39" fillId="7" borderId="15" applyNumberFormat="0" applyAlignment="0" applyProtection="0">
      <alignment vertical="center"/>
    </xf>
    <xf numFmtId="0" fontId="39" fillId="7" borderId="15" applyNumberFormat="0" applyAlignment="0" applyProtection="0">
      <alignment vertical="center"/>
    </xf>
    <xf numFmtId="0" fontId="39" fillId="7" borderId="15"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3" fillId="0" borderId="0">
      <alignment vertical="center"/>
    </xf>
    <xf numFmtId="0" fontId="53" fillId="0" borderId="0">
      <alignment vertical="center"/>
    </xf>
    <xf numFmtId="0" fontId="4" fillId="0" borderId="0">
      <alignment vertical="center"/>
    </xf>
    <xf numFmtId="0" fontId="53" fillId="0" borderId="0">
      <alignment vertical="center"/>
    </xf>
    <xf numFmtId="0" fontId="5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3" fillId="0" borderId="0">
      <alignment vertical="center"/>
    </xf>
    <xf numFmtId="0" fontId="53"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6" fillId="0" borderId="0">
      <alignment vertical="center"/>
    </xf>
    <xf numFmtId="0" fontId="46" fillId="0" borderId="0">
      <alignment vertical="center"/>
    </xf>
    <xf numFmtId="0" fontId="8"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61" fillId="0" borderId="0"/>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61" fillId="0" borderId="0">
      <alignment vertical="center"/>
    </xf>
    <xf numFmtId="0" fontId="61" fillId="0" borderId="0">
      <alignment vertical="center"/>
    </xf>
    <xf numFmtId="0" fontId="94" fillId="0" borderId="0">
      <alignment vertical="center"/>
    </xf>
    <xf numFmtId="0" fontId="94" fillId="0" borderId="0">
      <alignment vertical="center"/>
    </xf>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xf numFmtId="0" fontId="4" fillId="0" borderId="0">
      <alignment vertical="center"/>
    </xf>
    <xf numFmtId="0" fontId="48" fillId="0" borderId="0">
      <alignment vertical="center"/>
    </xf>
    <xf numFmtId="0" fontId="1" fillId="0" borderId="0"/>
    <xf numFmtId="0" fontId="48" fillId="0" borderId="0">
      <alignment vertical="center"/>
    </xf>
    <xf numFmtId="0" fontId="1" fillId="0" borderId="0">
      <alignment vertical="center"/>
    </xf>
    <xf numFmtId="0" fontId="1" fillId="0" borderId="0">
      <alignment vertical="center"/>
    </xf>
    <xf numFmtId="0" fontId="46" fillId="0" borderId="0">
      <alignment vertical="center"/>
    </xf>
    <xf numFmtId="0" fontId="46" fillId="0" borderId="0">
      <alignment vertical="center"/>
    </xf>
    <xf numFmtId="0" fontId="46" fillId="0" borderId="0">
      <alignment vertical="center"/>
    </xf>
    <xf numFmtId="0" fontId="95" fillId="0" borderId="0"/>
    <xf numFmtId="0" fontId="46" fillId="0" borderId="0">
      <alignment vertical="center"/>
    </xf>
    <xf numFmtId="0" fontId="1" fillId="0" borderId="0">
      <alignment vertical="center"/>
    </xf>
    <xf numFmtId="0" fontId="1" fillId="0" borderId="0">
      <alignment vertical="center"/>
    </xf>
    <xf numFmtId="0" fontId="46" fillId="0" borderId="0">
      <alignment vertical="center"/>
    </xf>
    <xf numFmtId="0" fontId="4" fillId="0" borderId="0"/>
    <xf numFmtId="0" fontId="4" fillId="0" borderId="0"/>
    <xf numFmtId="0" fontId="46" fillId="0" borderId="0">
      <alignment vertical="center"/>
    </xf>
    <xf numFmtId="0" fontId="46" fillId="0" borderId="0">
      <alignment vertical="center"/>
    </xf>
    <xf numFmtId="0" fontId="4" fillId="0" borderId="0"/>
    <xf numFmtId="0" fontId="4" fillId="0" borderId="0"/>
    <xf numFmtId="0" fontId="46" fillId="0" borderId="0">
      <alignment vertical="center"/>
    </xf>
    <xf numFmtId="0" fontId="46" fillId="0" borderId="0">
      <alignment vertical="center"/>
    </xf>
    <xf numFmtId="0" fontId="46" fillId="0" borderId="0">
      <alignment vertical="center"/>
    </xf>
    <xf numFmtId="0" fontId="4" fillId="0" borderId="0"/>
    <xf numFmtId="0" fontId="46" fillId="0" borderId="0">
      <alignment vertical="center"/>
    </xf>
    <xf numFmtId="0" fontId="4" fillId="0" borderId="0"/>
    <xf numFmtId="0" fontId="4" fillId="0" borderId="0"/>
    <xf numFmtId="0" fontId="4" fillId="0" borderId="0"/>
    <xf numFmtId="0" fontId="4" fillId="0" borderId="0"/>
    <xf numFmtId="0" fontId="4" fillId="0" borderId="0"/>
    <xf numFmtId="0" fontId="46" fillId="0" borderId="0">
      <alignment vertical="center"/>
    </xf>
    <xf numFmtId="0" fontId="46"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8" fillId="0" borderId="0">
      <alignment vertical="center"/>
    </xf>
    <xf numFmtId="0" fontId="4" fillId="0" borderId="0">
      <alignment vertical="center"/>
    </xf>
    <xf numFmtId="0" fontId="1" fillId="0" borderId="0">
      <alignment vertical="center"/>
    </xf>
    <xf numFmtId="0" fontId="1" fillId="0" borderId="0">
      <alignment vertical="center"/>
    </xf>
    <xf numFmtId="0" fontId="46" fillId="0" borderId="0">
      <alignment vertical="center"/>
    </xf>
    <xf numFmtId="0" fontId="46" fillId="0" borderId="0">
      <alignment vertical="center"/>
    </xf>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5" fillId="0" borderId="0"/>
    <xf numFmtId="0" fontId="95" fillId="0" borderId="0"/>
    <xf numFmtId="0" fontId="1" fillId="0" borderId="0"/>
    <xf numFmtId="49" fontId="61" fillId="0" borderId="0">
      <alignment vertical="top"/>
    </xf>
    <xf numFmtId="197" fontId="96" fillId="0" borderId="0"/>
    <xf numFmtId="197" fontId="96" fillId="0" borderId="0"/>
    <xf numFmtId="0" fontId="97" fillId="0" borderId="0"/>
    <xf numFmtId="0" fontId="84" fillId="0" borderId="0" applyNumberFormat="0" applyFont="0" applyBorder="0" applyAlignment="0" applyProtection="0"/>
    <xf numFmtId="0" fontId="84" fillId="37" borderId="0" applyNumberFormat="0" applyFont="0" applyBorder="0" applyAlignment="0" applyProtection="0"/>
    <xf numFmtId="0" fontId="40" fillId="4" borderId="0" applyNumberFormat="0" applyBorder="0" applyAlignment="0" applyProtection="0">
      <alignment vertical="center"/>
    </xf>
    <xf numFmtId="0" fontId="98" fillId="4" borderId="0" applyNumberFormat="0" applyBorder="0" applyAlignment="0" applyProtection="0">
      <alignment vertical="center"/>
    </xf>
    <xf numFmtId="0" fontId="40" fillId="4" borderId="0" applyNumberFormat="0" applyBorder="0" applyAlignment="0" applyProtection="0">
      <alignment vertical="center"/>
    </xf>
    <xf numFmtId="0" fontId="98" fillId="4" borderId="0" applyNumberFormat="0" applyBorder="0" applyAlignment="0" applyProtection="0">
      <alignment vertical="center"/>
    </xf>
    <xf numFmtId="0" fontId="98"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98" fillId="4" borderId="0" applyNumberFormat="0" applyBorder="0" applyAlignment="0" applyProtection="0">
      <alignment vertical="center"/>
    </xf>
    <xf numFmtId="0" fontId="98" fillId="4" borderId="0" applyNumberFormat="0" applyBorder="0" applyAlignment="0" applyProtection="0">
      <alignment vertical="center"/>
    </xf>
    <xf numFmtId="0" fontId="98" fillId="4" borderId="0" applyNumberFormat="0" applyBorder="0" applyAlignment="0" applyProtection="0">
      <alignment vertical="center"/>
    </xf>
    <xf numFmtId="0" fontId="98"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99" fillId="0" borderId="0"/>
    <xf numFmtId="0" fontId="1" fillId="0" borderId="0">
      <alignment vertical="center"/>
    </xf>
    <xf numFmtId="0" fontId="1" fillId="0" borderId="0"/>
  </cellStyleXfs>
  <cellXfs count="337">
    <xf numFmtId="0" fontId="0" fillId="0" borderId="0" xfId="0">
      <alignment vertical="center"/>
    </xf>
    <xf numFmtId="0" fontId="7" fillId="38" borderId="0" xfId="1052" applyFont="1" applyFill="1"/>
    <xf numFmtId="0" fontId="8" fillId="38" borderId="0" xfId="0" applyFont="1" applyFill="1" applyAlignment="1">
      <alignment horizontal="right" vertical="center"/>
    </xf>
    <xf numFmtId="0" fontId="7" fillId="38" borderId="23" xfId="1052" applyFont="1" applyFill="1" applyBorder="1"/>
    <xf numFmtId="178" fontId="18" fillId="0" borderId="6" xfId="0" applyNumberFormat="1" applyFont="1" applyFill="1" applyBorder="1" applyAlignment="1">
      <alignment horizontal="center" vertical="center"/>
    </xf>
    <xf numFmtId="0" fontId="19" fillId="0" borderId="10" xfId="1052" applyFont="1" applyFill="1" applyBorder="1" applyAlignment="1">
      <alignment vertical="center"/>
    </xf>
    <xf numFmtId="0" fontId="8" fillId="38" borderId="24" xfId="1052" applyFont="1" applyFill="1" applyBorder="1" applyAlignment="1">
      <alignment vertical="center" wrapText="1"/>
    </xf>
    <xf numFmtId="0" fontId="8" fillId="38" borderId="25" xfId="1052" applyFont="1" applyFill="1" applyBorder="1" applyAlignment="1">
      <alignment vertical="center" wrapText="1"/>
    </xf>
    <xf numFmtId="0" fontId="8" fillId="38" borderId="1" xfId="1052" applyFont="1" applyFill="1" applyBorder="1" applyAlignment="1">
      <alignment vertical="center" wrapText="1"/>
    </xf>
    <xf numFmtId="0" fontId="12" fillId="38" borderId="26" xfId="1052" applyFont="1" applyFill="1" applyBorder="1" applyAlignment="1"/>
    <xf numFmtId="0" fontId="12" fillId="38" borderId="27" xfId="1052" applyFont="1" applyFill="1" applyBorder="1" applyAlignment="1"/>
    <xf numFmtId="0" fontId="12" fillId="38" borderId="28" xfId="1052" applyFont="1" applyFill="1" applyBorder="1" applyAlignment="1"/>
    <xf numFmtId="0" fontId="13" fillId="38" borderId="24" xfId="1052" applyFont="1" applyFill="1" applyBorder="1" applyAlignment="1">
      <alignment vertical="center"/>
    </xf>
    <xf numFmtId="0" fontId="12" fillId="38" borderId="0" xfId="1052" applyFont="1" applyFill="1" applyAlignment="1">
      <alignment horizontal="right"/>
    </xf>
    <xf numFmtId="0" fontId="12" fillId="38" borderId="0" xfId="1052" applyFont="1" applyFill="1"/>
    <xf numFmtId="176" fontId="8" fillId="38" borderId="29" xfId="1052" applyNumberFormat="1" applyFont="1" applyFill="1" applyBorder="1" applyAlignment="1">
      <alignment vertical="center"/>
    </xf>
    <xf numFmtId="0" fontId="8" fillId="38" borderId="0" xfId="0" applyFont="1" applyFill="1">
      <alignment vertical="center"/>
    </xf>
    <xf numFmtId="0" fontId="21" fillId="38" borderId="0" xfId="0" applyFont="1" applyFill="1">
      <alignment vertical="center"/>
    </xf>
    <xf numFmtId="0" fontId="8" fillId="38" borderId="10" xfId="0" applyFont="1" applyFill="1" applyBorder="1">
      <alignment vertical="center"/>
    </xf>
    <xf numFmtId="0" fontId="8" fillId="38" borderId="22" xfId="0" applyFont="1" applyFill="1" applyBorder="1">
      <alignment vertical="center"/>
    </xf>
    <xf numFmtId="0" fontId="8" fillId="38" borderId="30" xfId="0" applyFont="1" applyFill="1" applyBorder="1">
      <alignment vertical="center"/>
    </xf>
    <xf numFmtId="0" fontId="8" fillId="38" borderId="31" xfId="0" applyFont="1" applyFill="1" applyBorder="1" applyAlignment="1">
      <alignment horizontal="center" vertical="center"/>
    </xf>
    <xf numFmtId="0" fontId="8" fillId="38" borderId="25" xfId="0" applyFont="1" applyFill="1" applyBorder="1" applyAlignment="1">
      <alignment horizontal="center" vertical="center"/>
    </xf>
    <xf numFmtId="0" fontId="8" fillId="38" borderId="32" xfId="0" applyFont="1" applyFill="1" applyBorder="1" applyAlignment="1">
      <alignment horizontal="center" vertical="center"/>
    </xf>
    <xf numFmtId="0" fontId="8" fillId="38" borderId="33" xfId="0" applyFont="1" applyFill="1" applyBorder="1" applyAlignment="1">
      <alignment horizontal="center" vertical="center"/>
    </xf>
    <xf numFmtId="0" fontId="8" fillId="38" borderId="34" xfId="0" applyFont="1" applyFill="1" applyBorder="1" applyAlignment="1">
      <alignment horizontal="center" vertical="center"/>
    </xf>
    <xf numFmtId="180" fontId="0" fillId="0" borderId="6" xfId="0" applyNumberFormat="1" applyFont="1" applyFill="1" applyBorder="1" applyAlignment="1">
      <alignment horizontal="right" vertical="center"/>
    </xf>
    <xf numFmtId="56" fontId="18" fillId="0" borderId="31" xfId="0" applyNumberFormat="1" applyFont="1" applyFill="1" applyBorder="1" applyAlignment="1">
      <alignment horizontal="left" vertical="center"/>
    </xf>
    <xf numFmtId="0" fontId="19" fillId="0" borderId="35" xfId="1052" applyFont="1" applyFill="1" applyBorder="1" applyAlignment="1">
      <alignment vertical="center"/>
    </xf>
    <xf numFmtId="177" fontId="0" fillId="0" borderId="6" xfId="0" applyNumberFormat="1" applyFont="1" applyFill="1" applyBorder="1">
      <alignment vertical="center"/>
    </xf>
    <xf numFmtId="56" fontId="103" fillId="0" borderId="31" xfId="0" applyNumberFormat="1" applyFont="1" applyFill="1" applyBorder="1" applyAlignment="1">
      <alignment horizontal="left" vertical="center"/>
    </xf>
    <xf numFmtId="0" fontId="0" fillId="18" borderId="36" xfId="0" applyFont="1" applyFill="1" applyBorder="1" applyAlignment="1">
      <alignment horizontal="center" vertical="center" wrapText="1"/>
    </xf>
    <xf numFmtId="0" fontId="19" fillId="0" borderId="35" xfId="1052" applyFont="1" applyFill="1" applyBorder="1" applyAlignment="1">
      <alignment horizontal="center" vertical="center" shrinkToFit="1"/>
    </xf>
    <xf numFmtId="0" fontId="100" fillId="0" borderId="0" xfId="0" applyFont="1" applyFill="1" applyAlignment="1">
      <alignment horizontal="left" vertical="center"/>
    </xf>
    <xf numFmtId="0" fontId="101" fillId="0" borderId="0" xfId="0" applyFont="1" applyFill="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Fill="1">
      <alignment vertical="center"/>
    </xf>
    <xf numFmtId="0" fontId="18" fillId="39" borderId="23" xfId="0" applyFont="1" applyFill="1" applyBorder="1" applyAlignment="1">
      <alignment horizontal="center" vertical="center"/>
    </xf>
    <xf numFmtId="0" fontId="18" fillId="40" borderId="23" xfId="0" applyFont="1" applyFill="1" applyBorder="1" applyAlignment="1">
      <alignment horizontal="center" vertical="center"/>
    </xf>
    <xf numFmtId="0" fontId="0" fillId="18" borderId="6" xfId="0" applyFont="1" applyFill="1" applyBorder="1" applyAlignment="1">
      <alignment horizontal="center" vertical="center" wrapText="1"/>
    </xf>
    <xf numFmtId="0" fontId="0" fillId="18" borderId="6" xfId="0" applyFont="1" applyFill="1" applyBorder="1" applyAlignment="1">
      <alignment horizontal="center" vertical="center"/>
    </xf>
    <xf numFmtId="0" fontId="0" fillId="0" borderId="0" xfId="0" applyFont="1" applyFill="1" applyAlignment="1">
      <alignment horizontal="center" vertical="center"/>
    </xf>
    <xf numFmtId="0" fontId="0" fillId="18" borderId="37" xfId="0" applyFont="1" applyFill="1" applyBorder="1" applyAlignment="1">
      <alignment horizontal="center" vertical="center"/>
    </xf>
    <xf numFmtId="0" fontId="0" fillId="18" borderId="38" xfId="0" applyFont="1" applyFill="1" applyBorder="1" applyAlignment="1">
      <alignment vertical="center" wrapText="1"/>
    </xf>
    <xf numFmtId="180" fontId="0" fillId="0" borderId="6" xfId="0" applyNumberFormat="1" applyFont="1" applyFill="1" applyBorder="1">
      <alignment vertical="center"/>
    </xf>
    <xf numFmtId="176" fontId="0" fillId="0" borderId="6" xfId="0" applyNumberFormat="1" applyFont="1" applyFill="1" applyBorder="1">
      <alignment vertical="center"/>
    </xf>
    <xf numFmtId="181" fontId="0" fillId="0" borderId="6" xfId="0" applyNumberFormat="1" applyFont="1" applyFill="1" applyBorder="1">
      <alignment vertical="center"/>
    </xf>
    <xf numFmtId="0" fontId="101" fillId="0" borderId="6" xfId="0" applyFont="1" applyFill="1" applyBorder="1" applyAlignment="1">
      <alignment horizontal="center" vertical="center"/>
    </xf>
    <xf numFmtId="38" fontId="0" fillId="0" borderId="6" xfId="743" applyFont="1" applyFill="1" applyBorder="1">
      <alignment vertical="center"/>
    </xf>
    <xf numFmtId="0" fontId="97" fillId="0" borderId="0" xfId="0" applyFont="1" applyFill="1" applyAlignment="1">
      <alignment horizontal="left" vertical="center"/>
    </xf>
    <xf numFmtId="0" fontId="80" fillId="38" borderId="0" xfId="1052" applyFont="1" applyFill="1" applyBorder="1" applyAlignment="1">
      <alignment horizontal="left" vertical="center" wrapText="1"/>
    </xf>
    <xf numFmtId="0" fontId="0" fillId="41" borderId="37" xfId="0" applyFont="1" applyFill="1" applyBorder="1" applyAlignment="1">
      <alignment horizontal="center" vertical="center" wrapText="1"/>
    </xf>
    <xf numFmtId="0" fontId="103" fillId="0" borderId="6" xfId="0" applyFont="1" applyFill="1" applyBorder="1" applyAlignment="1">
      <alignment horizontal="center" vertical="center"/>
    </xf>
    <xf numFmtId="0" fontId="104" fillId="0" borderId="10" xfId="1052" applyFont="1" applyFill="1" applyBorder="1" applyAlignment="1">
      <alignment vertical="center"/>
    </xf>
    <xf numFmtId="177" fontId="105" fillId="0" borderId="6" xfId="0" applyNumberFormat="1" applyFont="1" applyFill="1" applyBorder="1">
      <alignment vertical="center"/>
    </xf>
    <xf numFmtId="178" fontId="103" fillId="0" borderId="6" xfId="0" applyNumberFormat="1" applyFont="1" applyFill="1" applyBorder="1" applyAlignment="1">
      <alignment horizontal="center" vertical="center"/>
    </xf>
    <xf numFmtId="180" fontId="105" fillId="0" borderId="6" xfId="0" applyNumberFormat="1" applyFont="1" applyFill="1" applyBorder="1">
      <alignment vertical="center"/>
    </xf>
    <xf numFmtId="176" fontId="105" fillId="0" borderId="6" xfId="0" applyNumberFormat="1" applyFont="1" applyFill="1" applyBorder="1">
      <alignment vertical="center"/>
    </xf>
    <xf numFmtId="181" fontId="105" fillId="0" borderId="6" xfId="0" applyNumberFormat="1" applyFont="1" applyFill="1" applyBorder="1">
      <alignment vertical="center"/>
    </xf>
    <xf numFmtId="0" fontId="104" fillId="0" borderId="35" xfId="1052" applyFont="1" applyFill="1" applyBorder="1" applyAlignment="1">
      <alignment horizontal="center" vertical="center"/>
    </xf>
    <xf numFmtId="0" fontId="105" fillId="0" borderId="38" xfId="0" applyFont="1" applyFill="1" applyBorder="1">
      <alignment vertical="center"/>
    </xf>
    <xf numFmtId="0" fontId="105" fillId="0" borderId="0" xfId="0" applyFont="1" applyFill="1">
      <alignment vertical="center"/>
    </xf>
    <xf numFmtId="0" fontId="105" fillId="0" borderId="6" xfId="0" applyFont="1" applyFill="1" applyBorder="1">
      <alignment vertical="center"/>
    </xf>
    <xf numFmtId="0" fontId="105" fillId="0" borderId="10" xfId="0" applyFont="1" applyFill="1" applyBorder="1">
      <alignment vertical="center"/>
    </xf>
    <xf numFmtId="49" fontId="105" fillId="0" borderId="6" xfId="0" applyNumberFormat="1" applyFont="1" applyFill="1" applyBorder="1" applyAlignment="1">
      <alignment horizontal="center" vertical="center"/>
    </xf>
    <xf numFmtId="56" fontId="0" fillId="0" borderId="6" xfId="0" applyNumberFormat="1" applyFont="1" applyFill="1" applyBorder="1" applyAlignment="1">
      <alignment vertical="center" wrapText="1"/>
    </xf>
    <xf numFmtId="49" fontId="0" fillId="0" borderId="6" xfId="0" quotePrefix="1" applyNumberFormat="1" applyFont="1" applyFill="1" applyBorder="1" applyAlignment="1">
      <alignment horizontal="center" vertical="center"/>
    </xf>
    <xf numFmtId="0" fontId="0" fillId="0" borderId="6" xfId="0" applyFont="1" applyFill="1" applyBorder="1">
      <alignment vertical="center"/>
    </xf>
    <xf numFmtId="0" fontId="0" fillId="0" borderId="10" xfId="0" applyFont="1" applyFill="1" applyBorder="1">
      <alignment vertical="center"/>
    </xf>
    <xf numFmtId="179" fontId="0" fillId="0" borderId="6" xfId="0" applyNumberFormat="1" applyFont="1" applyFill="1" applyBorder="1" applyAlignment="1">
      <alignment vertical="center" wrapText="1"/>
    </xf>
    <xf numFmtId="179" fontId="0" fillId="0" borderId="6" xfId="0" applyNumberFormat="1" applyFont="1" applyFill="1" applyBorder="1" applyAlignment="1">
      <alignment vertical="center"/>
    </xf>
    <xf numFmtId="49" fontId="0" fillId="0" borderId="6" xfId="0" applyNumberFormat="1" applyFont="1" applyFill="1" applyBorder="1" applyAlignment="1">
      <alignment horizontal="center" vertical="center"/>
    </xf>
    <xf numFmtId="56" fontId="0" fillId="0" borderId="6" xfId="0" applyNumberFormat="1" applyFont="1" applyFill="1" applyBorder="1">
      <alignment vertical="center"/>
    </xf>
    <xf numFmtId="0" fontId="0" fillId="0" borderId="6" xfId="0" applyNumberFormat="1" applyFont="1" applyFill="1" applyBorder="1">
      <alignment vertical="center"/>
    </xf>
    <xf numFmtId="200" fontId="0" fillId="0" borderId="6" xfId="0" applyNumberFormat="1" applyFont="1" applyFill="1" applyBorder="1" applyAlignment="1">
      <alignment horizontal="center" vertical="center"/>
    </xf>
    <xf numFmtId="0" fontId="105" fillId="0" borderId="6" xfId="0" applyFont="1" applyFill="1" applyBorder="1" applyAlignment="1">
      <alignment horizontal="center" vertical="center"/>
    </xf>
    <xf numFmtId="0" fontId="0" fillId="0" borderId="6" xfId="0" applyFont="1" applyFill="1" applyBorder="1" applyAlignment="1">
      <alignment horizontal="center" vertical="center"/>
    </xf>
    <xf numFmtId="201" fontId="0" fillId="0" borderId="6" xfId="0" applyNumberFormat="1" applyFont="1" applyFill="1" applyBorder="1" applyAlignment="1">
      <alignment horizontal="center" vertical="center"/>
    </xf>
    <xf numFmtId="201" fontId="105" fillId="0" borderId="6" xfId="0" applyNumberFormat="1" applyFont="1" applyFill="1" applyBorder="1" applyAlignment="1">
      <alignment horizontal="center" vertical="center"/>
    </xf>
    <xf numFmtId="0" fontId="105" fillId="0" borderId="6" xfId="0" applyFont="1" applyFill="1" applyBorder="1" applyAlignment="1">
      <alignment vertical="center" shrinkToFit="1"/>
    </xf>
    <xf numFmtId="0" fontId="102" fillId="42" borderId="6" xfId="0" applyFont="1" applyFill="1" applyBorder="1" applyAlignment="1">
      <alignment horizontal="center" vertical="center" wrapText="1"/>
    </xf>
    <xf numFmtId="0" fontId="0" fillId="42" borderId="6" xfId="0" applyFont="1" applyFill="1" applyBorder="1" applyAlignment="1">
      <alignment horizontal="center" vertical="center" wrapText="1"/>
    </xf>
    <xf numFmtId="0" fontId="0" fillId="42" borderId="38" xfId="0" applyFont="1" applyFill="1" applyBorder="1" applyAlignment="1">
      <alignment vertical="center" wrapText="1"/>
    </xf>
    <xf numFmtId="0" fontId="0" fillId="42" borderId="6" xfId="0" applyFill="1" applyBorder="1" applyAlignment="1">
      <alignment horizontal="center" vertical="center" wrapText="1"/>
    </xf>
    <xf numFmtId="0" fontId="0" fillId="42" borderId="36" xfId="0" applyFont="1" applyFill="1" applyBorder="1" applyAlignment="1">
      <alignment horizontal="center" vertical="center" wrapText="1"/>
    </xf>
    <xf numFmtId="202" fontId="0" fillId="0" borderId="6" xfId="0" applyNumberFormat="1" applyFont="1" applyFill="1" applyBorder="1">
      <alignment vertical="center"/>
    </xf>
    <xf numFmtId="203" fontId="105" fillId="0" borderId="6" xfId="0" applyNumberFormat="1" applyFont="1" applyFill="1" applyBorder="1">
      <alignment vertical="center"/>
    </xf>
    <xf numFmtId="0" fontId="23" fillId="38" borderId="39" xfId="0" applyFont="1" applyFill="1" applyBorder="1" applyAlignment="1">
      <alignment horizontal="center" vertical="center" wrapText="1"/>
    </xf>
    <xf numFmtId="0" fontId="23" fillId="38" borderId="34" xfId="0" applyFont="1" applyFill="1" applyBorder="1" applyAlignment="1">
      <alignment horizontal="center" vertical="center" wrapText="1"/>
    </xf>
    <xf numFmtId="0" fontId="8" fillId="38" borderId="39" xfId="0" applyFont="1" applyFill="1" applyBorder="1" applyAlignment="1">
      <alignment horizontal="center" vertical="center"/>
    </xf>
    <xf numFmtId="0" fontId="8" fillId="38" borderId="40" xfId="0" applyFont="1" applyFill="1" applyBorder="1" applyAlignment="1">
      <alignment horizontal="center" vertical="center"/>
    </xf>
    <xf numFmtId="0" fontId="24" fillId="38" borderId="0" xfId="0" applyFont="1" applyFill="1" applyAlignment="1">
      <alignment horizontal="center" vertical="center"/>
    </xf>
    <xf numFmtId="0" fontId="8" fillId="38" borderId="35" xfId="0" applyFont="1" applyFill="1" applyBorder="1" applyAlignment="1">
      <alignment horizontal="center" vertical="center" wrapText="1"/>
    </xf>
    <xf numFmtId="0" fontId="8" fillId="38" borderId="31" xfId="0" applyFont="1" applyFill="1" applyBorder="1" applyAlignment="1">
      <alignment horizontal="center" vertical="center"/>
    </xf>
    <xf numFmtId="0" fontId="8" fillId="38" borderId="35" xfId="0" applyFont="1" applyFill="1" applyBorder="1" applyAlignment="1">
      <alignment horizontal="right" vertical="center"/>
    </xf>
    <xf numFmtId="0" fontId="8" fillId="38" borderId="4" xfId="0" applyFont="1" applyFill="1" applyBorder="1" applyAlignment="1">
      <alignment horizontal="right" vertical="center"/>
    </xf>
    <xf numFmtId="0" fontId="13" fillId="38" borderId="35" xfId="0" applyFont="1" applyFill="1" applyBorder="1" applyAlignment="1">
      <alignment horizontal="right" vertical="center"/>
    </xf>
    <xf numFmtId="0" fontId="13" fillId="38" borderId="4" xfId="0" applyFont="1" applyFill="1" applyBorder="1" applyAlignment="1">
      <alignment horizontal="right" vertical="center"/>
    </xf>
    <xf numFmtId="0" fontId="8" fillId="38" borderId="6" xfId="0" applyFont="1" applyFill="1" applyBorder="1" applyAlignment="1">
      <alignment horizontal="center" vertical="center"/>
    </xf>
    <xf numFmtId="0" fontId="9" fillId="38" borderId="41" xfId="0" applyFont="1" applyFill="1" applyBorder="1" applyAlignment="1">
      <alignment horizontal="center" vertical="center"/>
    </xf>
    <xf numFmtId="0" fontId="8" fillId="38" borderId="34" xfId="0" applyFont="1" applyFill="1" applyBorder="1" applyAlignment="1">
      <alignment horizontal="center" vertical="center"/>
    </xf>
    <xf numFmtId="0" fontId="5" fillId="38" borderId="42" xfId="0" applyFont="1" applyFill="1" applyBorder="1" applyAlignment="1">
      <alignment horizontal="center" vertical="center" wrapText="1"/>
    </xf>
    <xf numFmtId="0" fontId="5" fillId="38" borderId="42" xfId="0" applyFont="1" applyFill="1" applyBorder="1" applyAlignment="1">
      <alignment horizontal="center" vertical="center"/>
    </xf>
    <xf numFmtId="0" fontId="8" fillId="38" borderId="43" xfId="0" applyFont="1" applyFill="1" applyBorder="1" applyAlignment="1">
      <alignment horizontal="right" vertical="center"/>
    </xf>
    <xf numFmtId="0" fontId="8" fillId="38" borderId="29" xfId="0" applyFont="1" applyFill="1" applyBorder="1" applyAlignment="1">
      <alignment horizontal="right" vertical="center"/>
    </xf>
    <xf numFmtId="0" fontId="8" fillId="38" borderId="36" xfId="0" applyFont="1" applyFill="1" applyBorder="1" applyAlignment="1">
      <alignment horizontal="center" vertical="center" wrapText="1"/>
    </xf>
    <xf numFmtId="0" fontId="8" fillId="38" borderId="36" xfId="0" applyFont="1" applyFill="1" applyBorder="1" applyAlignment="1">
      <alignment horizontal="center" vertical="center"/>
    </xf>
    <xf numFmtId="0" fontId="8" fillId="38" borderId="44" xfId="0" applyFont="1" applyFill="1" applyBorder="1" applyAlignment="1">
      <alignment horizontal="right" vertical="center" wrapText="1"/>
    </xf>
    <xf numFmtId="0" fontId="8" fillId="38" borderId="45" xfId="0" applyFont="1" applyFill="1" applyBorder="1" applyAlignment="1">
      <alignment horizontal="right" vertical="center"/>
    </xf>
    <xf numFmtId="0" fontId="8" fillId="38" borderId="44" xfId="0" applyFont="1" applyFill="1" applyBorder="1" applyAlignment="1">
      <alignment horizontal="right" vertical="center"/>
    </xf>
    <xf numFmtId="0" fontId="8" fillId="38" borderId="38" xfId="0" applyFont="1" applyFill="1" applyBorder="1" applyAlignment="1">
      <alignment horizontal="center" vertical="center"/>
    </xf>
    <xf numFmtId="0" fontId="13" fillId="38" borderId="46" xfId="0" applyFont="1" applyFill="1" applyBorder="1" applyAlignment="1">
      <alignment horizontal="right" vertical="center"/>
    </xf>
    <xf numFmtId="0" fontId="13" fillId="38" borderId="24" xfId="0" applyFont="1" applyFill="1" applyBorder="1" applyAlignment="1">
      <alignment horizontal="right" vertical="center"/>
    </xf>
    <xf numFmtId="0" fontId="7" fillId="38" borderId="6" xfId="0" applyFont="1" applyFill="1" applyBorder="1" applyAlignment="1">
      <alignment horizontal="center" vertical="center"/>
    </xf>
    <xf numFmtId="0" fontId="8" fillId="38" borderId="37" xfId="0" applyFont="1" applyFill="1" applyBorder="1" applyAlignment="1">
      <alignment horizontal="center" vertical="center"/>
    </xf>
    <xf numFmtId="0" fontId="13" fillId="38" borderId="35" xfId="0" applyFont="1" applyFill="1" applyBorder="1" applyAlignment="1">
      <alignment horizontal="center" vertical="center"/>
    </xf>
    <xf numFmtId="0" fontId="13" fillId="38" borderId="4" xfId="0" applyFont="1" applyFill="1" applyBorder="1" applyAlignment="1">
      <alignment horizontal="center" vertical="center"/>
    </xf>
    <xf numFmtId="0" fontId="13" fillId="38" borderId="31" xfId="0" applyFont="1" applyFill="1" applyBorder="1" applyAlignment="1">
      <alignment horizontal="center" vertical="center"/>
    </xf>
    <xf numFmtId="0" fontId="23" fillId="38" borderId="10" xfId="0" applyFont="1" applyFill="1" applyBorder="1" applyAlignment="1">
      <alignment horizontal="center" vertical="center" wrapText="1"/>
    </xf>
    <xf numFmtId="0" fontId="23" fillId="38" borderId="47" xfId="0" applyFont="1" applyFill="1" applyBorder="1" applyAlignment="1">
      <alignment horizontal="center" vertical="center" wrapText="1"/>
    </xf>
    <xf numFmtId="0" fontId="13" fillId="38" borderId="38" xfId="0" applyFont="1" applyFill="1" applyBorder="1" applyAlignment="1">
      <alignment horizontal="center" vertical="center"/>
    </xf>
    <xf numFmtId="0" fontId="23" fillId="38" borderId="6" xfId="0" applyFont="1" applyFill="1" applyBorder="1" applyAlignment="1">
      <alignment horizontal="center" vertical="center" wrapText="1"/>
    </xf>
    <xf numFmtId="0" fontId="23" fillId="38" borderId="6" xfId="0" applyFont="1" applyFill="1" applyBorder="1" applyAlignment="1">
      <alignment horizontal="center" vertical="center"/>
    </xf>
    <xf numFmtId="0" fontId="13" fillId="38" borderId="6" xfId="0" applyFont="1" applyFill="1" applyBorder="1" applyAlignment="1">
      <alignment horizontal="center" vertical="center"/>
    </xf>
    <xf numFmtId="0" fontId="8" fillId="38" borderId="35" xfId="0" applyFont="1" applyFill="1" applyBorder="1" applyAlignment="1">
      <alignment horizontal="center" vertical="center"/>
    </xf>
    <xf numFmtId="0" fontId="8" fillId="38" borderId="4" xfId="0" applyFont="1" applyFill="1" applyBorder="1" applyAlignment="1">
      <alignment horizontal="center" vertical="center"/>
    </xf>
    <xf numFmtId="0" fontId="8" fillId="38" borderId="10" xfId="0" applyFont="1" applyFill="1" applyBorder="1" applyAlignment="1">
      <alignment horizontal="center" vertical="center" wrapText="1"/>
    </xf>
    <xf numFmtId="0" fontId="8" fillId="38" borderId="47" xfId="0" applyFont="1" applyFill="1" applyBorder="1" applyAlignment="1">
      <alignment horizontal="center" vertical="center"/>
    </xf>
    <xf numFmtId="0" fontId="8" fillId="38" borderId="22" xfId="0" applyFont="1" applyFill="1" applyBorder="1" applyAlignment="1">
      <alignment horizontal="center" vertical="center"/>
    </xf>
    <xf numFmtId="0" fontId="8" fillId="38" borderId="48" xfId="0" applyFont="1" applyFill="1" applyBorder="1" applyAlignment="1">
      <alignment horizontal="center" vertical="center"/>
    </xf>
    <xf numFmtId="0" fontId="8" fillId="38" borderId="30" xfId="0" applyFont="1" applyFill="1" applyBorder="1" applyAlignment="1">
      <alignment horizontal="center" vertical="center"/>
    </xf>
    <xf numFmtId="0" fontId="8" fillId="38" borderId="49" xfId="0" applyFont="1" applyFill="1" applyBorder="1" applyAlignment="1">
      <alignment horizontal="center" vertical="center"/>
    </xf>
    <xf numFmtId="0" fontId="13" fillId="38" borderId="50" xfId="0" applyFont="1" applyFill="1" applyBorder="1" applyAlignment="1">
      <alignment horizontal="left" vertical="center"/>
    </xf>
    <xf numFmtId="0" fontId="13" fillId="38" borderId="47" xfId="0" applyFont="1" applyFill="1" applyBorder="1" applyAlignment="1">
      <alignment horizontal="left" vertical="center"/>
    </xf>
    <xf numFmtId="0" fontId="13" fillId="38" borderId="0" xfId="0" applyFont="1" applyFill="1" applyBorder="1" applyAlignment="1">
      <alignment horizontal="left" vertical="center"/>
    </xf>
    <xf numFmtId="0" fontId="13" fillId="38" borderId="48" xfId="0" applyFont="1" applyFill="1" applyBorder="1" applyAlignment="1">
      <alignment horizontal="left" vertical="center"/>
    </xf>
    <xf numFmtId="0" fontId="8" fillId="38" borderId="0" xfId="0" applyFont="1" applyFill="1" applyBorder="1" applyAlignment="1">
      <alignment horizontal="left" vertical="center"/>
    </xf>
    <xf numFmtId="0" fontId="8" fillId="38" borderId="48" xfId="0" applyFont="1" applyFill="1" applyBorder="1" applyAlignment="1">
      <alignment horizontal="left" vertical="center"/>
    </xf>
    <xf numFmtId="0" fontId="13" fillId="38" borderId="23" xfId="0" applyFont="1" applyFill="1" applyBorder="1" applyAlignment="1">
      <alignment horizontal="left" vertical="center"/>
    </xf>
    <xf numFmtId="0" fontId="13" fillId="38" borderId="49" xfId="0" applyFont="1" applyFill="1" applyBorder="1" applyAlignment="1">
      <alignment horizontal="left" vertical="center"/>
    </xf>
    <xf numFmtId="0" fontId="25" fillId="38" borderId="0" xfId="0" applyFont="1" applyFill="1" applyAlignment="1">
      <alignment horizontal="right" vertical="center"/>
    </xf>
    <xf numFmtId="0" fontId="22" fillId="38" borderId="0" xfId="0" applyFont="1" applyFill="1" applyAlignment="1">
      <alignment horizontal="center"/>
    </xf>
    <xf numFmtId="0" fontId="8" fillId="38" borderId="0" xfId="0" applyFont="1" applyFill="1" applyAlignment="1">
      <alignment horizontal="left" vertical="center" wrapText="1"/>
    </xf>
    <xf numFmtId="0" fontId="8" fillId="38" borderId="10" xfId="0" applyFont="1" applyFill="1" applyBorder="1" applyAlignment="1">
      <alignment horizontal="center" vertical="center"/>
    </xf>
    <xf numFmtId="0" fontId="8" fillId="38" borderId="50" xfId="0" applyFont="1" applyFill="1" applyBorder="1" applyAlignment="1">
      <alignment horizontal="center" vertical="center"/>
    </xf>
    <xf numFmtId="0" fontId="8" fillId="38" borderId="0" xfId="0" applyFont="1" applyFill="1" applyBorder="1" applyAlignment="1">
      <alignment horizontal="center" vertical="center"/>
    </xf>
    <xf numFmtId="0" fontId="8" fillId="38" borderId="23" xfId="0" applyFont="1" applyFill="1" applyBorder="1" applyAlignment="1">
      <alignment horizontal="left" vertical="center"/>
    </xf>
    <xf numFmtId="0" fontId="8" fillId="38" borderId="49" xfId="0" applyFont="1" applyFill="1" applyBorder="1" applyAlignment="1">
      <alignment horizontal="left" vertical="center"/>
    </xf>
    <xf numFmtId="0" fontId="0" fillId="18" borderId="35" xfId="0" applyFont="1" applyFill="1" applyBorder="1" applyAlignment="1">
      <alignment horizontal="center" vertical="center"/>
    </xf>
    <xf numFmtId="0" fontId="0" fillId="18" borderId="4" xfId="0" applyFont="1" applyFill="1" applyBorder="1" applyAlignment="1">
      <alignment horizontal="center" vertical="center"/>
    </xf>
    <xf numFmtId="0" fontId="0" fillId="41" borderId="35" xfId="0" applyFont="1" applyFill="1" applyBorder="1" applyAlignment="1">
      <alignment horizontal="center" vertical="center" wrapText="1"/>
    </xf>
    <xf numFmtId="0" fontId="0" fillId="18" borderId="4" xfId="0" applyFont="1" applyFill="1" applyBorder="1" applyAlignment="1">
      <alignment horizontal="center" vertical="center" wrapText="1"/>
    </xf>
    <xf numFmtId="0" fontId="0" fillId="18" borderId="38" xfId="0" applyFont="1" applyFill="1" applyBorder="1" applyAlignment="1">
      <alignment horizontal="center" vertical="center" wrapText="1"/>
    </xf>
    <xf numFmtId="0" fontId="0" fillId="41" borderId="37" xfId="0" applyFont="1" applyFill="1" applyBorder="1" applyAlignment="1">
      <alignment horizontal="center" vertical="center" wrapText="1"/>
    </xf>
    <xf numFmtId="0" fontId="100" fillId="41" borderId="38" xfId="0" applyFont="1" applyFill="1" applyBorder="1" applyAlignment="1">
      <alignment horizontal="left" vertical="center" wrapText="1"/>
    </xf>
    <xf numFmtId="0" fontId="100" fillId="41" borderId="37" xfId="0" applyFont="1" applyFill="1" applyBorder="1" applyAlignment="1">
      <alignment horizontal="left" vertical="center" wrapText="1"/>
    </xf>
    <xf numFmtId="0" fontId="0" fillId="42" borderId="35" xfId="0" applyFill="1" applyBorder="1" applyAlignment="1">
      <alignment horizontal="center" vertical="center"/>
    </xf>
    <xf numFmtId="0" fontId="0" fillId="42" borderId="4" xfId="0" applyFont="1" applyFill="1" applyBorder="1" applyAlignment="1">
      <alignment horizontal="center" vertical="center"/>
    </xf>
    <xf numFmtId="0" fontId="0" fillId="42" borderId="31" xfId="0" applyFont="1" applyFill="1" applyBorder="1" applyAlignment="1">
      <alignment horizontal="center" vertical="center"/>
    </xf>
    <xf numFmtId="0" fontId="0" fillId="18" borderId="31" xfId="0" applyFont="1" applyFill="1" applyBorder="1" applyAlignment="1">
      <alignment horizontal="center" vertical="center"/>
    </xf>
    <xf numFmtId="0" fontId="101" fillId="18" borderId="6" xfId="0" applyFont="1" applyFill="1" applyBorder="1" applyAlignment="1">
      <alignment horizontal="center" vertical="center"/>
    </xf>
    <xf numFmtId="0" fontId="0" fillId="18" borderId="6" xfId="0" applyFont="1" applyFill="1" applyBorder="1" applyAlignment="1">
      <alignment horizontal="center" vertical="center" wrapText="1"/>
    </xf>
    <xf numFmtId="0" fontId="0" fillId="18" borderId="6" xfId="0" applyFont="1" applyFill="1" applyBorder="1" applyAlignment="1">
      <alignment horizontal="center" vertical="center"/>
    </xf>
    <xf numFmtId="0" fontId="0" fillId="18" borderId="36" xfId="0" applyFont="1" applyFill="1" applyBorder="1" applyAlignment="1">
      <alignment horizontal="center" vertical="center" wrapText="1"/>
    </xf>
    <xf numFmtId="0" fontId="0" fillId="41" borderId="31" xfId="0" applyFont="1" applyFill="1" applyBorder="1" applyAlignment="1">
      <alignment horizontal="center" vertical="center" wrapText="1"/>
    </xf>
    <xf numFmtId="0" fontId="0" fillId="42" borderId="35" xfId="0" applyFill="1" applyBorder="1" applyAlignment="1">
      <alignment horizontal="center" vertical="center" wrapText="1"/>
    </xf>
    <xf numFmtId="0" fontId="0" fillId="42" borderId="4" xfId="0" applyFont="1" applyFill="1" applyBorder="1" applyAlignment="1">
      <alignment horizontal="center" vertical="center" wrapText="1"/>
    </xf>
    <xf numFmtId="0" fontId="7" fillId="38" borderId="39" xfId="1052" applyFont="1" applyFill="1" applyBorder="1" applyAlignment="1">
      <alignment horizontal="left"/>
    </xf>
    <xf numFmtId="0" fontId="7" fillId="38" borderId="40" xfId="1052" applyFont="1" applyFill="1" applyBorder="1" applyAlignment="1">
      <alignment horizontal="left"/>
    </xf>
    <xf numFmtId="0" fontId="7" fillId="38" borderId="34" xfId="1052" applyFont="1" applyFill="1" applyBorder="1" applyAlignment="1">
      <alignment horizontal="left"/>
    </xf>
    <xf numFmtId="0" fontId="9" fillId="38" borderId="50" xfId="1052" applyFont="1" applyFill="1" applyBorder="1" applyAlignment="1">
      <alignment horizontal="left" vertical="center" wrapText="1"/>
    </xf>
    <xf numFmtId="0" fontId="9" fillId="38" borderId="0" xfId="1052" applyFont="1" applyFill="1" applyBorder="1" applyAlignment="1">
      <alignment horizontal="left" vertical="center" wrapText="1"/>
    </xf>
    <xf numFmtId="0" fontId="7" fillId="38" borderId="10" xfId="1052" applyFont="1" applyFill="1" applyBorder="1" applyAlignment="1">
      <alignment horizontal="center" vertical="center" wrapText="1" shrinkToFit="1"/>
    </xf>
    <xf numFmtId="0" fontId="7" fillId="38" borderId="50" xfId="1052" applyFont="1" applyFill="1" applyBorder="1" applyAlignment="1">
      <alignment horizontal="center" vertical="center" shrinkToFit="1"/>
    </xf>
    <xf numFmtId="0" fontId="7" fillId="38" borderId="47" xfId="1052" applyFont="1" applyFill="1" applyBorder="1" applyAlignment="1">
      <alignment horizontal="center" vertical="center" shrinkToFit="1"/>
    </xf>
    <xf numFmtId="0" fontId="7" fillId="38" borderId="30" xfId="1052" applyFont="1" applyFill="1" applyBorder="1" applyAlignment="1">
      <alignment horizontal="center" vertical="center" shrinkToFit="1"/>
    </xf>
    <xf numFmtId="0" fontId="7" fillId="38" borderId="23" xfId="1052" applyFont="1" applyFill="1" applyBorder="1" applyAlignment="1">
      <alignment horizontal="center" vertical="center" shrinkToFit="1"/>
    </xf>
    <xf numFmtId="0" fontId="7" fillId="38" borderId="49" xfId="1052" applyFont="1" applyFill="1" applyBorder="1" applyAlignment="1">
      <alignment horizontal="center" vertical="center" shrinkToFit="1"/>
    </xf>
    <xf numFmtId="0" fontId="8" fillId="38" borderId="46" xfId="1052" applyFont="1" applyFill="1" applyBorder="1" applyAlignment="1">
      <alignment horizontal="center" vertical="center" wrapText="1"/>
    </xf>
    <xf numFmtId="0" fontId="8" fillId="38" borderId="24" xfId="1052" applyFont="1" applyFill="1" applyBorder="1" applyAlignment="1">
      <alignment horizontal="center" vertical="center" wrapText="1"/>
    </xf>
    <xf numFmtId="0" fontId="8" fillId="38" borderId="1" xfId="1052" applyFont="1" applyFill="1" applyBorder="1" applyAlignment="1">
      <alignment horizontal="center" vertical="center" wrapText="1"/>
    </xf>
    <xf numFmtId="0" fontId="8" fillId="38" borderId="51" xfId="1052" applyFont="1" applyFill="1" applyBorder="1" applyAlignment="1">
      <alignment horizontal="center" vertical="center" wrapText="1"/>
    </xf>
    <xf numFmtId="0" fontId="8" fillId="38" borderId="39" xfId="1052" applyFont="1" applyFill="1" applyBorder="1" applyAlignment="1">
      <alignment horizontal="center" vertical="center" wrapText="1"/>
    </xf>
    <xf numFmtId="0" fontId="8" fillId="38" borderId="40" xfId="1052" applyFont="1" applyFill="1" applyBorder="1" applyAlignment="1">
      <alignment horizontal="center" vertical="center" wrapText="1"/>
    </xf>
    <xf numFmtId="0" fontId="8" fillId="38" borderId="52" xfId="1052" applyFont="1" applyFill="1" applyBorder="1" applyAlignment="1">
      <alignment horizontal="center" vertical="center" wrapText="1"/>
    </xf>
    <xf numFmtId="0" fontId="12" fillId="38" borderId="53" xfId="1052" applyFont="1" applyFill="1" applyBorder="1" applyAlignment="1">
      <alignment horizontal="center" vertical="center"/>
    </xf>
    <xf numFmtId="0" fontId="12" fillId="38" borderId="40" xfId="1052" applyFont="1" applyFill="1" applyBorder="1" applyAlignment="1">
      <alignment horizontal="center" vertical="center"/>
    </xf>
    <xf numFmtId="0" fontId="12" fillId="38" borderId="34" xfId="1052" applyFont="1" applyFill="1" applyBorder="1" applyAlignment="1">
      <alignment horizontal="center" vertical="center"/>
    </xf>
    <xf numFmtId="0" fontId="7" fillId="38" borderId="10" xfId="1052" applyFont="1" applyFill="1" applyBorder="1" applyAlignment="1">
      <alignment horizontal="center" vertical="center" shrinkToFit="1"/>
    </xf>
    <xf numFmtId="0" fontId="7" fillId="38" borderId="22" xfId="1052" applyFont="1" applyFill="1" applyBorder="1" applyAlignment="1">
      <alignment horizontal="center" vertical="center" shrinkToFit="1"/>
    </xf>
    <xf numFmtId="0" fontId="7" fillId="38" borderId="0" xfId="1052" applyFont="1" applyFill="1" applyBorder="1" applyAlignment="1">
      <alignment horizontal="center" vertical="center" shrinkToFit="1"/>
    </xf>
    <xf numFmtId="0" fontId="7" fillId="38" borderId="48" xfId="1052" applyFont="1" applyFill="1" applyBorder="1" applyAlignment="1">
      <alignment horizontal="center" vertical="center" shrinkToFit="1"/>
    </xf>
    <xf numFmtId="0" fontId="20" fillId="38" borderId="46" xfId="1052" applyFont="1" applyFill="1" applyBorder="1" applyAlignment="1">
      <alignment horizontal="left"/>
    </xf>
    <xf numFmtId="0" fontId="20" fillId="38" borderId="24" xfId="1052" applyFont="1" applyFill="1" applyBorder="1" applyAlignment="1">
      <alignment horizontal="left"/>
    </xf>
    <xf numFmtId="0" fontId="20" fillId="38" borderId="25" xfId="1052" applyFont="1" applyFill="1" applyBorder="1" applyAlignment="1">
      <alignment horizontal="left"/>
    </xf>
    <xf numFmtId="0" fontId="9" fillId="38" borderId="43" xfId="1052" applyFont="1" applyFill="1" applyBorder="1" applyAlignment="1">
      <alignment horizontal="center"/>
    </xf>
    <xf numFmtId="0" fontId="9" fillId="38" borderId="29" xfId="1052" applyFont="1" applyFill="1" applyBorder="1" applyAlignment="1">
      <alignment horizontal="center"/>
    </xf>
    <xf numFmtId="0" fontId="9" fillId="38" borderId="32" xfId="1052" applyFont="1" applyFill="1" applyBorder="1" applyAlignment="1">
      <alignment horizontal="center"/>
    </xf>
    <xf numFmtId="0" fontId="7" fillId="38" borderId="43" xfId="1052" applyFont="1" applyFill="1" applyBorder="1" applyAlignment="1">
      <alignment horizontal="left"/>
    </xf>
    <xf numFmtId="0" fontId="7" fillId="38" borderId="29" xfId="1052" applyFont="1" applyFill="1" applyBorder="1" applyAlignment="1">
      <alignment horizontal="left"/>
    </xf>
    <xf numFmtId="0" fontId="7" fillId="38" borderId="32" xfId="1052" applyFont="1" applyFill="1" applyBorder="1" applyAlignment="1">
      <alignment horizontal="left"/>
    </xf>
    <xf numFmtId="0" fontId="7" fillId="38" borderId="35" xfId="1052" applyFont="1" applyFill="1" applyBorder="1" applyAlignment="1">
      <alignment horizontal="center" vertical="center" wrapText="1" shrinkToFit="1"/>
    </xf>
    <xf numFmtId="0" fontId="7" fillId="38" borderId="4" xfId="1052" applyFont="1" applyFill="1" applyBorder="1" applyAlignment="1">
      <alignment horizontal="center" vertical="center" wrapText="1" shrinkToFit="1"/>
    </xf>
    <xf numFmtId="0" fontId="7" fillId="38" borderId="31" xfId="1052" applyFont="1" applyFill="1" applyBorder="1" applyAlignment="1">
      <alignment horizontal="center" vertical="center" wrapText="1" shrinkToFit="1"/>
    </xf>
    <xf numFmtId="0" fontId="7" fillId="38" borderId="46" xfId="1052" applyFont="1" applyFill="1" applyBorder="1" applyAlignment="1">
      <alignment horizontal="right" vertical="center"/>
    </xf>
    <xf numFmtId="0" fontId="7" fillId="38" borderId="24" xfId="1052" applyFont="1" applyFill="1" applyBorder="1" applyAlignment="1">
      <alignment horizontal="right" vertical="center"/>
    </xf>
    <xf numFmtId="176" fontId="12" fillId="38" borderId="24" xfId="1052" applyNumberFormat="1" applyFont="1" applyFill="1" applyBorder="1" applyAlignment="1">
      <alignment horizontal="center" vertical="center"/>
    </xf>
    <xf numFmtId="0" fontId="7" fillId="38" borderId="24" xfId="1052" applyFont="1" applyFill="1" applyBorder="1" applyAlignment="1">
      <alignment horizontal="left" vertical="center"/>
    </xf>
    <xf numFmtId="0" fontId="7" fillId="38" borderId="25" xfId="1052" applyFont="1" applyFill="1" applyBorder="1" applyAlignment="1">
      <alignment horizontal="left" vertical="center"/>
    </xf>
    <xf numFmtId="176" fontId="12" fillId="38" borderId="4" xfId="1052" applyNumberFormat="1" applyFont="1" applyFill="1" applyBorder="1" applyAlignment="1">
      <alignment horizontal="center" vertical="center"/>
    </xf>
    <xf numFmtId="0" fontId="7" fillId="38" borderId="50" xfId="1052" applyFont="1" applyFill="1" applyBorder="1" applyAlignment="1">
      <alignment wrapText="1" shrinkToFit="1"/>
    </xf>
    <xf numFmtId="0" fontId="7" fillId="38" borderId="47" xfId="1052" applyFont="1" applyFill="1" applyBorder="1" applyAlignment="1">
      <alignment wrapText="1" shrinkToFit="1"/>
    </xf>
    <xf numFmtId="0" fontId="7" fillId="38" borderId="30" xfId="1052" applyFont="1" applyFill="1" applyBorder="1" applyAlignment="1">
      <alignment wrapText="1" shrinkToFit="1"/>
    </xf>
    <xf numFmtId="0" fontId="7" fillId="38" borderId="23" xfId="1052" applyFont="1" applyFill="1" applyBorder="1" applyAlignment="1">
      <alignment wrapText="1" shrinkToFit="1"/>
    </xf>
    <xf numFmtId="0" fontId="7" fillId="38" borderId="49" xfId="1052" applyFont="1" applyFill="1" applyBorder="1" applyAlignment="1">
      <alignment wrapText="1" shrinkToFit="1"/>
    </xf>
    <xf numFmtId="0" fontId="12" fillId="38" borderId="35" xfId="1052" applyFont="1" applyFill="1" applyBorder="1" applyAlignment="1">
      <alignment horizontal="center" vertical="center"/>
    </xf>
    <xf numFmtId="0" fontId="12" fillId="38" borderId="4" xfId="1052" applyFont="1" applyFill="1" applyBorder="1" applyAlignment="1">
      <alignment horizontal="center" vertical="center"/>
    </xf>
    <xf numFmtId="0" fontId="12" fillId="38" borderId="31" xfId="1052" applyFont="1" applyFill="1" applyBorder="1" applyAlignment="1">
      <alignment horizontal="center" vertical="center"/>
    </xf>
    <xf numFmtId="0" fontId="7" fillId="38" borderId="35" xfId="1052" applyFont="1" applyFill="1" applyBorder="1" applyAlignment="1">
      <alignment horizontal="center" vertical="center" shrinkToFit="1"/>
    </xf>
    <xf numFmtId="0" fontId="7" fillId="38" borderId="4" xfId="1052" applyFont="1" applyFill="1" applyBorder="1" applyAlignment="1">
      <alignment horizontal="center" vertical="center" shrinkToFit="1"/>
    </xf>
    <xf numFmtId="0" fontId="7" fillId="38" borderId="31" xfId="1052" applyFont="1" applyFill="1" applyBorder="1" applyAlignment="1">
      <alignment horizontal="center" vertical="center" shrinkToFit="1"/>
    </xf>
    <xf numFmtId="0" fontId="7" fillId="38" borderId="4" xfId="1052" applyFont="1" applyFill="1" applyBorder="1" applyAlignment="1">
      <alignment horizontal="left" vertical="center"/>
    </xf>
    <xf numFmtId="0" fontId="7" fillId="38" borderId="31" xfId="1052" applyFont="1" applyFill="1" applyBorder="1" applyAlignment="1">
      <alignment horizontal="left" vertical="center"/>
    </xf>
    <xf numFmtId="0" fontId="7" fillId="38" borderId="35" xfId="1052" applyFont="1" applyFill="1" applyBorder="1" applyAlignment="1">
      <alignment horizontal="right" vertical="center"/>
    </xf>
    <xf numFmtId="0" fontId="7" fillId="38" borderId="4" xfId="1052" applyFont="1" applyFill="1" applyBorder="1" applyAlignment="1">
      <alignment horizontal="right" vertical="center"/>
    </xf>
    <xf numFmtId="176" fontId="7" fillId="38" borderId="4" xfId="1052" applyNumberFormat="1" applyFont="1" applyFill="1" applyBorder="1" applyAlignment="1">
      <alignment horizontal="center" vertical="center"/>
    </xf>
    <xf numFmtId="0" fontId="7" fillId="38" borderId="54" xfId="1052" applyFont="1" applyFill="1" applyBorder="1" applyAlignment="1">
      <alignment vertical="center" shrinkToFit="1"/>
    </xf>
    <xf numFmtId="0" fontId="7" fillId="38" borderId="45" xfId="1052" applyFont="1" applyFill="1" applyBorder="1" applyAlignment="1">
      <alignment vertical="center" shrinkToFit="1"/>
    </xf>
    <xf numFmtId="0" fontId="7" fillId="38" borderId="33" xfId="1052" applyFont="1" applyFill="1" applyBorder="1" applyAlignment="1">
      <alignment vertical="center" shrinkToFit="1"/>
    </xf>
    <xf numFmtId="0" fontId="7" fillId="38" borderId="44" xfId="1052" applyFont="1" applyFill="1" applyBorder="1" applyAlignment="1">
      <alignment horizontal="right" vertical="center"/>
    </xf>
    <xf numFmtId="0" fontId="7" fillId="38" borderId="45" xfId="1052" applyFont="1" applyFill="1" applyBorder="1" applyAlignment="1">
      <alignment horizontal="right" vertical="center"/>
    </xf>
    <xf numFmtId="176" fontId="7" fillId="38" borderId="45" xfId="1052" applyNumberFormat="1" applyFont="1" applyFill="1" applyBorder="1" applyAlignment="1">
      <alignment horizontal="center" vertical="center"/>
    </xf>
    <xf numFmtId="0" fontId="7" fillId="38" borderId="45" xfId="1052" applyFont="1" applyFill="1" applyBorder="1" applyAlignment="1">
      <alignment horizontal="left" vertical="center"/>
    </xf>
    <xf numFmtId="0" fontId="7" fillId="38" borderId="33" xfId="1052" applyFont="1" applyFill="1" applyBorder="1" applyAlignment="1">
      <alignment horizontal="left" vertical="center"/>
    </xf>
    <xf numFmtId="0" fontId="7" fillId="38" borderId="39" xfId="1052" applyFont="1" applyFill="1" applyBorder="1" applyAlignment="1">
      <alignment horizontal="right" vertical="center"/>
    </xf>
    <xf numFmtId="0" fontId="7" fillId="38" borderId="40" xfId="1052" applyFont="1" applyFill="1" applyBorder="1" applyAlignment="1">
      <alignment horizontal="right" vertical="center"/>
    </xf>
    <xf numFmtId="0" fontId="7" fillId="38" borderId="50" xfId="1052" applyFont="1" applyFill="1" applyBorder="1" applyAlignment="1">
      <alignment horizontal="left" vertical="center"/>
    </xf>
    <xf numFmtId="0" fontId="7" fillId="38" borderId="47" xfId="1052" applyFont="1" applyFill="1" applyBorder="1" applyAlignment="1">
      <alignment horizontal="left" vertical="center"/>
    </xf>
    <xf numFmtId="0" fontId="7" fillId="38" borderId="53" xfId="1052" applyFont="1" applyFill="1" applyBorder="1" applyAlignment="1">
      <alignment vertical="center" shrinkToFit="1"/>
    </xf>
    <xf numFmtId="0" fontId="7" fillId="38" borderId="40" xfId="1052" applyFont="1" applyFill="1" applyBorder="1" applyAlignment="1">
      <alignment vertical="center" shrinkToFit="1"/>
    </xf>
    <xf numFmtId="0" fontId="7" fillId="38" borderId="34" xfId="1052" applyFont="1" applyFill="1" applyBorder="1" applyAlignment="1">
      <alignment vertical="center" shrinkToFit="1"/>
    </xf>
    <xf numFmtId="0" fontId="7" fillId="38" borderId="50" xfId="1052" applyFont="1" applyFill="1" applyBorder="1" applyAlignment="1">
      <alignment horizontal="center" vertical="center" wrapText="1" shrinkToFit="1"/>
    </xf>
    <xf numFmtId="0" fontId="7" fillId="38" borderId="22" xfId="1052" applyFont="1" applyFill="1" applyBorder="1" applyAlignment="1">
      <alignment horizontal="center" vertical="center" wrapText="1" shrinkToFit="1"/>
    </xf>
    <xf numFmtId="0" fontId="7" fillId="38" borderId="0" xfId="1052" applyFont="1" applyFill="1" applyBorder="1" applyAlignment="1">
      <alignment horizontal="center" vertical="center" wrapText="1" shrinkToFit="1"/>
    </xf>
    <xf numFmtId="0" fontId="7" fillId="38" borderId="30" xfId="1052" applyFont="1" applyFill="1" applyBorder="1" applyAlignment="1">
      <alignment horizontal="center" vertical="center" wrapText="1" shrinkToFit="1"/>
    </xf>
    <xf numFmtId="0" fontId="7" fillId="38" borderId="23" xfId="1052" applyFont="1" applyFill="1" applyBorder="1" applyAlignment="1">
      <alignment horizontal="center" vertical="center" wrapText="1" shrinkToFit="1"/>
    </xf>
    <xf numFmtId="176" fontId="7" fillId="38" borderId="40" xfId="1052" applyNumberFormat="1" applyFont="1" applyFill="1" applyBorder="1" applyAlignment="1">
      <alignment horizontal="center" vertical="center"/>
    </xf>
    <xf numFmtId="0" fontId="7" fillId="38" borderId="40" xfId="1052" applyFont="1" applyFill="1" applyBorder="1" applyAlignment="1">
      <alignment horizontal="left" vertical="center"/>
    </xf>
    <xf numFmtId="0" fontId="7" fillId="38" borderId="34" xfId="1052" applyFont="1" applyFill="1" applyBorder="1" applyAlignment="1">
      <alignment horizontal="left" vertical="center"/>
    </xf>
    <xf numFmtId="0" fontId="7" fillId="38" borderId="29" xfId="1052" applyFont="1" applyFill="1" applyBorder="1" applyAlignment="1">
      <alignment horizontal="left" vertical="center"/>
    </xf>
    <xf numFmtId="0" fontId="7" fillId="38" borderId="32" xfId="1052" applyFont="1" applyFill="1" applyBorder="1" applyAlignment="1">
      <alignment horizontal="left" vertical="center"/>
    </xf>
    <xf numFmtId="176" fontId="12" fillId="38" borderId="40" xfId="1052" applyNumberFormat="1" applyFont="1" applyFill="1" applyBorder="1" applyAlignment="1">
      <alignment horizontal="center" vertical="center"/>
    </xf>
    <xf numFmtId="0" fontId="7" fillId="38" borderId="55" xfId="1052" applyFont="1" applyFill="1" applyBorder="1" applyAlignment="1">
      <alignment vertical="center" shrinkToFit="1"/>
    </xf>
    <xf numFmtId="0" fontId="7" fillId="38" borderId="50" xfId="1052" applyFont="1" applyFill="1" applyBorder="1" applyAlignment="1">
      <alignment vertical="center" shrinkToFit="1"/>
    </xf>
    <xf numFmtId="0" fontId="7" fillId="38" borderId="47" xfId="1052" applyFont="1" applyFill="1" applyBorder="1" applyAlignment="1">
      <alignment vertical="center" shrinkToFit="1"/>
    </xf>
    <xf numFmtId="176" fontId="12" fillId="38" borderId="45" xfId="1052" applyNumberFormat="1" applyFont="1" applyFill="1" applyBorder="1" applyAlignment="1">
      <alignment horizontal="center" vertical="center"/>
    </xf>
    <xf numFmtId="176" fontId="7" fillId="38" borderId="24" xfId="1052" applyNumberFormat="1" applyFont="1" applyFill="1" applyBorder="1" applyAlignment="1">
      <alignment horizontal="center" vertical="center"/>
    </xf>
    <xf numFmtId="0" fontId="7" fillId="38" borderId="56" xfId="1052" applyFont="1" applyFill="1" applyBorder="1" applyAlignment="1">
      <alignment horizontal="center" vertical="center" wrapText="1" shrinkToFit="1"/>
    </xf>
    <xf numFmtId="0" fontId="7" fillId="38" borderId="57" xfId="1052" applyFont="1" applyFill="1" applyBorder="1" applyAlignment="1">
      <alignment horizontal="center" vertical="center" wrapText="1" shrinkToFit="1"/>
    </xf>
    <xf numFmtId="0" fontId="7" fillId="38" borderId="29" xfId="1052" applyFont="1" applyFill="1" applyBorder="1" applyAlignment="1">
      <alignment horizontal="center" vertical="center"/>
    </xf>
    <xf numFmtId="0" fontId="7" fillId="38" borderId="32" xfId="1052" applyFont="1" applyFill="1" applyBorder="1" applyAlignment="1">
      <alignment horizontal="center" vertical="center"/>
    </xf>
    <xf numFmtId="0" fontId="7" fillId="38" borderId="43" xfId="1052" applyFont="1" applyFill="1" applyBorder="1" applyAlignment="1">
      <alignment horizontal="right" vertical="center"/>
    </xf>
    <xf numFmtId="0" fontId="7" fillId="38" borderId="29" xfId="1052" applyFont="1" applyFill="1" applyBorder="1" applyAlignment="1">
      <alignment horizontal="right" vertical="center"/>
    </xf>
    <xf numFmtId="176" fontId="12" fillId="38" borderId="29" xfId="1052" applyNumberFormat="1" applyFont="1" applyFill="1" applyBorder="1" applyAlignment="1">
      <alignment horizontal="center" vertical="center"/>
    </xf>
    <xf numFmtId="0" fontId="7" fillId="38" borderId="58" xfId="1052" applyFont="1" applyFill="1" applyBorder="1" applyAlignment="1">
      <alignment vertical="center" shrinkToFit="1"/>
    </xf>
    <xf numFmtId="0" fontId="7" fillId="38" borderId="29" xfId="1052" applyFont="1" applyFill="1" applyBorder="1" applyAlignment="1">
      <alignment vertical="center" shrinkToFit="1"/>
    </xf>
    <xf numFmtId="0" fontId="7" fillId="38" borderId="32" xfId="1052" applyFont="1" applyFill="1" applyBorder="1" applyAlignment="1">
      <alignment vertical="center" shrinkToFit="1"/>
    </xf>
    <xf numFmtId="177" fontId="19" fillId="38" borderId="10" xfId="1052" applyNumberFormat="1" applyFont="1" applyFill="1" applyBorder="1" applyAlignment="1">
      <alignment horizontal="center" vertical="center"/>
    </xf>
    <xf numFmtId="177" fontId="19" fillId="38" borderId="50" xfId="1052" applyNumberFormat="1" applyFont="1" applyFill="1" applyBorder="1" applyAlignment="1">
      <alignment horizontal="center" vertical="center"/>
    </xf>
    <xf numFmtId="177" fontId="19" fillId="38" borderId="47" xfId="1052" applyNumberFormat="1" applyFont="1" applyFill="1" applyBorder="1" applyAlignment="1">
      <alignment horizontal="center" vertical="center"/>
    </xf>
    <xf numFmtId="177" fontId="19" fillId="38" borderId="30" xfId="1052" applyNumberFormat="1" applyFont="1" applyFill="1" applyBorder="1" applyAlignment="1">
      <alignment horizontal="center" vertical="center"/>
    </xf>
    <xf numFmtId="177" fontId="19" fillId="38" borderId="23" xfId="1052" applyNumberFormat="1" applyFont="1" applyFill="1" applyBorder="1" applyAlignment="1">
      <alignment horizontal="center" vertical="center"/>
    </xf>
    <xf numFmtId="177" fontId="19" fillId="38" borderId="49" xfId="1052" applyNumberFormat="1" applyFont="1" applyFill="1" applyBorder="1" applyAlignment="1">
      <alignment horizontal="center" vertical="center"/>
    </xf>
    <xf numFmtId="0" fontId="7" fillId="38" borderId="24" xfId="1052" applyFont="1" applyFill="1" applyBorder="1" applyAlignment="1">
      <alignment horizontal="center" vertical="center"/>
    </xf>
    <xf numFmtId="0" fontId="7" fillId="38" borderId="25" xfId="1052" applyFont="1" applyFill="1" applyBorder="1" applyAlignment="1">
      <alignment horizontal="center" vertical="center"/>
    </xf>
    <xf numFmtId="0" fontId="12" fillId="38" borderId="10" xfId="1052" applyFont="1" applyFill="1" applyBorder="1" applyAlignment="1">
      <alignment horizontal="center" vertical="center" shrinkToFit="1"/>
    </xf>
    <xf numFmtId="0" fontId="12" fillId="38" borderId="50" xfId="1052" applyFont="1" applyFill="1" applyBorder="1" applyAlignment="1">
      <alignment horizontal="center" vertical="center" shrinkToFit="1"/>
    </xf>
    <xf numFmtId="0" fontId="12" fillId="38" borderId="47" xfId="1052" applyFont="1" applyFill="1" applyBorder="1" applyAlignment="1">
      <alignment horizontal="center" vertical="center" shrinkToFit="1"/>
    </xf>
    <xf numFmtId="0" fontId="12" fillId="38" borderId="30" xfId="1052" applyFont="1" applyFill="1" applyBorder="1" applyAlignment="1">
      <alignment horizontal="center" vertical="center" shrinkToFit="1"/>
    </xf>
    <xf numFmtId="0" fontId="12" fillId="38" borderId="23" xfId="1052" applyFont="1" applyFill="1" applyBorder="1" applyAlignment="1">
      <alignment horizontal="center" vertical="center" shrinkToFit="1"/>
    </xf>
    <xf numFmtId="0" fontId="12" fillId="38" borderId="49" xfId="1052" applyFont="1" applyFill="1" applyBorder="1" applyAlignment="1">
      <alignment horizontal="center" vertical="center" shrinkToFit="1"/>
    </xf>
    <xf numFmtId="0" fontId="19" fillId="38" borderId="0" xfId="1052" applyFont="1" applyFill="1" applyAlignment="1">
      <alignment horizontal="center" vertical="center"/>
    </xf>
    <xf numFmtId="0" fontId="1" fillId="0" borderId="0" xfId="0" applyFont="1" applyAlignment="1">
      <alignment horizontal="center" vertical="center"/>
    </xf>
    <xf numFmtId="0" fontId="7" fillId="38" borderId="10" xfId="1052" applyFont="1" applyFill="1" applyBorder="1" applyAlignment="1">
      <alignment horizontal="center" vertical="center"/>
    </xf>
    <xf numFmtId="0" fontId="7" fillId="38" borderId="50" xfId="1052" applyFont="1" applyFill="1" applyBorder="1" applyAlignment="1">
      <alignment horizontal="center" vertical="center"/>
    </xf>
    <xf numFmtId="0" fontId="7" fillId="38" borderId="47" xfId="1052" applyFont="1" applyFill="1" applyBorder="1" applyAlignment="1">
      <alignment horizontal="center" vertical="center"/>
    </xf>
    <xf numFmtId="0" fontId="7" fillId="38" borderId="30" xfId="1052" applyFont="1" applyFill="1" applyBorder="1" applyAlignment="1">
      <alignment horizontal="center" vertical="center"/>
    </xf>
    <xf numFmtId="0" fontId="7" fillId="38" borderId="23" xfId="1052" applyFont="1" applyFill="1" applyBorder="1" applyAlignment="1">
      <alignment horizontal="center" vertical="center"/>
    </xf>
    <xf numFmtId="0" fontId="7" fillId="38" borderId="49" xfId="1052" applyFont="1" applyFill="1" applyBorder="1" applyAlignment="1">
      <alignment horizontal="center" vertical="center"/>
    </xf>
    <xf numFmtId="0" fontId="12" fillId="38" borderId="10" xfId="1052" applyFont="1" applyFill="1" applyBorder="1" applyAlignment="1">
      <alignment horizontal="center" vertical="center"/>
    </xf>
    <xf numFmtId="0" fontId="12" fillId="38" borderId="50" xfId="1052" applyFont="1" applyFill="1" applyBorder="1" applyAlignment="1">
      <alignment horizontal="center" vertical="center"/>
    </xf>
    <xf numFmtId="0" fontId="12" fillId="38" borderId="47" xfId="1052" applyFont="1" applyFill="1" applyBorder="1" applyAlignment="1">
      <alignment horizontal="center" vertical="center"/>
    </xf>
    <xf numFmtId="0" fontId="12" fillId="38" borderId="30" xfId="1052" applyFont="1" applyFill="1" applyBorder="1" applyAlignment="1">
      <alignment horizontal="center" vertical="center"/>
    </xf>
    <xf numFmtId="0" fontId="12" fillId="38" borderId="23" xfId="1052" applyFont="1" applyFill="1" applyBorder="1" applyAlignment="1">
      <alignment horizontal="center" vertical="center"/>
    </xf>
    <xf numFmtId="0" fontId="12" fillId="38" borderId="49" xfId="1052" applyFont="1" applyFill="1" applyBorder="1" applyAlignment="1">
      <alignment horizontal="center" vertical="center"/>
    </xf>
    <xf numFmtId="0" fontId="7" fillId="38" borderId="39" xfId="1052" applyFont="1" applyFill="1" applyBorder="1" applyAlignment="1">
      <alignment horizontal="center" vertical="center" shrinkToFit="1"/>
    </xf>
    <xf numFmtId="0" fontId="7" fillId="38" borderId="40" xfId="1052" applyFont="1" applyFill="1" applyBorder="1" applyAlignment="1">
      <alignment horizontal="center" vertical="center" shrinkToFit="1"/>
    </xf>
    <xf numFmtId="0" fontId="7" fillId="38" borderId="34" xfId="1052" applyFont="1" applyFill="1" applyBorder="1" applyAlignment="1">
      <alignment horizontal="center" vertical="center" shrinkToFit="1"/>
    </xf>
    <xf numFmtId="0" fontId="8" fillId="38" borderId="58" xfId="1052" applyFont="1" applyFill="1" applyBorder="1" applyAlignment="1">
      <alignment horizontal="left" vertical="center" shrinkToFit="1"/>
    </xf>
    <xf numFmtId="0" fontId="8" fillId="38" borderId="29" xfId="1052" applyFont="1" applyFill="1" applyBorder="1" applyAlignment="1">
      <alignment horizontal="left" vertical="center" shrinkToFit="1"/>
    </xf>
    <xf numFmtId="0" fontId="8" fillId="38" borderId="32" xfId="1052" applyFont="1" applyFill="1" applyBorder="1" applyAlignment="1">
      <alignment horizontal="left" vertical="center" shrinkToFit="1"/>
    </xf>
    <xf numFmtId="176" fontId="13" fillId="38" borderId="29" xfId="1052" quotePrefix="1" applyNumberFormat="1" applyFont="1" applyFill="1" applyBorder="1" applyAlignment="1">
      <alignment horizontal="center" vertical="center"/>
    </xf>
    <xf numFmtId="176" fontId="13" fillId="38" borderId="29" xfId="1052" applyNumberFormat="1" applyFont="1" applyFill="1" applyBorder="1" applyAlignment="1">
      <alignment horizontal="center" vertical="center"/>
    </xf>
    <xf numFmtId="0" fontId="7" fillId="38" borderId="56" xfId="1052" applyFont="1" applyFill="1" applyBorder="1" applyAlignment="1">
      <alignment horizontal="center" vertical="center" shrinkToFit="1"/>
    </xf>
    <xf numFmtId="0" fontId="7" fillId="38" borderId="57" xfId="1052" applyFont="1" applyFill="1" applyBorder="1" applyAlignment="1">
      <alignment horizontal="center" vertical="center" shrinkToFit="1"/>
    </xf>
    <xf numFmtId="0" fontId="7" fillId="38" borderId="59" xfId="1052" applyFont="1" applyFill="1" applyBorder="1" applyAlignment="1">
      <alignment horizontal="center" vertical="center" shrinkToFit="1"/>
    </xf>
    <xf numFmtId="0" fontId="12" fillId="38" borderId="24" xfId="1052" applyFont="1" applyFill="1" applyBorder="1" applyAlignment="1">
      <alignment horizontal="center" vertical="center"/>
    </xf>
    <xf numFmtId="0" fontId="7" fillId="38" borderId="10" xfId="1052" applyFont="1" applyFill="1" applyBorder="1" applyAlignment="1">
      <alignment horizontal="center" vertical="center" wrapText="1"/>
    </xf>
    <xf numFmtId="0" fontId="7" fillId="38" borderId="50" xfId="1052" applyFont="1" applyFill="1" applyBorder="1" applyAlignment="1">
      <alignment horizontal="center" vertical="center" wrapText="1"/>
    </xf>
    <xf numFmtId="0" fontId="7" fillId="38" borderId="47" xfId="1052" applyFont="1" applyFill="1" applyBorder="1" applyAlignment="1">
      <alignment horizontal="center" vertical="center" wrapText="1"/>
    </xf>
    <xf numFmtId="0" fontId="7" fillId="38" borderId="30" xfId="1052" applyFont="1" applyFill="1" applyBorder="1" applyAlignment="1">
      <alignment horizontal="center" vertical="center" wrapText="1"/>
    </xf>
    <xf numFmtId="0" fontId="7" fillId="38" borderId="23" xfId="1052" applyFont="1" applyFill="1" applyBorder="1" applyAlignment="1">
      <alignment horizontal="center" vertical="center" wrapText="1"/>
    </xf>
    <xf numFmtId="0" fontId="7" fillId="38" borderId="49" xfId="1052" applyFont="1" applyFill="1" applyBorder="1" applyAlignment="1">
      <alignment horizontal="center" vertical="center" wrapText="1"/>
    </xf>
    <xf numFmtId="176" fontId="7" fillId="38" borderId="29" xfId="1052" applyNumberFormat="1" applyFont="1" applyFill="1" applyBorder="1" applyAlignment="1">
      <alignment horizontal="center" vertical="center"/>
    </xf>
    <xf numFmtId="0" fontId="17" fillId="38" borderId="35" xfId="1052" applyFont="1" applyFill="1" applyBorder="1" applyAlignment="1">
      <alignment horizontal="center" vertical="center"/>
    </xf>
    <xf numFmtId="0" fontId="17" fillId="38" borderId="4" xfId="1052" applyFont="1" applyFill="1" applyBorder="1" applyAlignment="1">
      <alignment horizontal="center" vertical="center"/>
    </xf>
    <xf numFmtId="0" fontId="17" fillId="38" borderId="31" xfId="1052" applyFont="1" applyFill="1" applyBorder="1" applyAlignment="1">
      <alignment horizontal="center" vertical="center"/>
    </xf>
    <xf numFmtId="0" fontId="7" fillId="38" borderId="35" xfId="1052" applyFont="1" applyFill="1" applyBorder="1" applyAlignment="1">
      <alignment horizontal="center" vertical="center"/>
    </xf>
    <xf numFmtId="0" fontId="7" fillId="38" borderId="4" xfId="1052" applyFont="1" applyFill="1" applyBorder="1" applyAlignment="1">
      <alignment horizontal="center" vertical="center"/>
    </xf>
    <xf numFmtId="0" fontId="7" fillId="38" borderId="31" xfId="1052" applyFont="1" applyFill="1" applyBorder="1" applyAlignment="1">
      <alignment horizontal="center" vertical="center"/>
    </xf>
    <xf numFmtId="0" fontId="7" fillId="38" borderId="53" xfId="1052" applyFont="1" applyFill="1" applyBorder="1" applyAlignment="1">
      <alignment horizontal="center" vertical="center"/>
    </xf>
    <xf numFmtId="0" fontId="7" fillId="38" borderId="40" xfId="1052" applyFont="1" applyFill="1" applyBorder="1" applyAlignment="1">
      <alignment horizontal="center" vertical="center"/>
    </xf>
    <xf numFmtId="0" fontId="7" fillId="38" borderId="34" xfId="1052" applyFont="1" applyFill="1" applyBorder="1" applyAlignment="1">
      <alignment horizontal="center" vertical="center"/>
    </xf>
    <xf numFmtId="0" fontId="9" fillId="38" borderId="46" xfId="1052" applyFont="1" applyFill="1" applyBorder="1" applyAlignment="1">
      <alignment horizontal="left"/>
    </xf>
    <xf numFmtId="0" fontId="9" fillId="38" borderId="24" xfId="1052" applyFont="1" applyFill="1" applyBorder="1" applyAlignment="1">
      <alignment horizontal="left"/>
    </xf>
    <xf numFmtId="0" fontId="9" fillId="38" borderId="25" xfId="1052" applyFont="1" applyFill="1" applyBorder="1" applyAlignment="1">
      <alignment horizontal="left"/>
    </xf>
    <xf numFmtId="0" fontId="8" fillId="38" borderId="51" xfId="1052" applyFont="1" applyFill="1" applyBorder="1" applyAlignment="1">
      <alignment horizontal="center" vertical="center"/>
    </xf>
    <xf numFmtId="0" fontId="8" fillId="38" borderId="24" xfId="1052" applyFont="1" applyFill="1" applyBorder="1" applyAlignment="1">
      <alignment horizontal="center" vertical="center"/>
    </xf>
    <xf numFmtId="0" fontId="8" fillId="38" borderId="1" xfId="1052" applyFont="1" applyFill="1" applyBorder="1" applyAlignment="1">
      <alignment horizontal="center" vertical="center"/>
    </xf>
    <xf numFmtId="0" fontId="8" fillId="38" borderId="25" xfId="1052" applyFont="1" applyFill="1" applyBorder="1" applyAlignment="1">
      <alignment horizontal="center" vertical="center"/>
    </xf>
    <xf numFmtId="0" fontId="19" fillId="38" borderId="10" xfId="1052" applyFont="1" applyFill="1" applyBorder="1" applyAlignment="1">
      <alignment horizontal="center" vertical="center"/>
    </xf>
    <xf numFmtId="0" fontId="19" fillId="38" borderId="50" xfId="1052" applyFont="1" applyFill="1" applyBorder="1" applyAlignment="1">
      <alignment horizontal="center" vertical="center"/>
    </xf>
    <xf numFmtId="0" fontId="19" fillId="38" borderId="47" xfId="1052" applyFont="1" applyFill="1" applyBorder="1" applyAlignment="1">
      <alignment horizontal="center" vertical="center"/>
    </xf>
    <xf numFmtId="0" fontId="19" fillId="38" borderId="30" xfId="1052" applyFont="1" applyFill="1" applyBorder="1" applyAlignment="1">
      <alignment horizontal="center" vertical="center"/>
    </xf>
    <xf numFmtId="0" fontId="19" fillId="38" borderId="23" xfId="1052" applyFont="1" applyFill="1" applyBorder="1" applyAlignment="1">
      <alignment horizontal="center" vertical="center"/>
    </xf>
    <xf numFmtId="0" fontId="19" fillId="38" borderId="49" xfId="1052" applyFont="1" applyFill="1" applyBorder="1" applyAlignment="1">
      <alignment horizontal="center" vertical="center"/>
    </xf>
  </cellXfs>
  <cellStyles count="1078">
    <cellStyle name="0,0_x000d__x000a_NA_x000d__x000a_" xfId="1" xr:uid="{00000000-0005-0000-0000-000000000000}"/>
    <cellStyle name="20% - アクセント 1 2" xfId="2" xr:uid="{00000000-0005-0000-0000-000001000000}"/>
    <cellStyle name="20% - アクセント 1 2 2" xfId="3" xr:uid="{00000000-0005-0000-0000-000002000000}"/>
    <cellStyle name="20% - アクセント 1 2 3" xfId="4" xr:uid="{00000000-0005-0000-0000-000003000000}"/>
    <cellStyle name="20% - アクセント 1 2 4" xfId="5" xr:uid="{00000000-0005-0000-0000-000004000000}"/>
    <cellStyle name="20% - アクセント 1 2 5" xfId="6" xr:uid="{00000000-0005-0000-0000-000005000000}"/>
    <cellStyle name="20% - アクセント 1 3" xfId="7" xr:uid="{00000000-0005-0000-0000-000006000000}"/>
    <cellStyle name="20% - アクセント 1 3 2" xfId="8" xr:uid="{00000000-0005-0000-0000-000007000000}"/>
    <cellStyle name="20% - アクセント 1 3 3" xfId="9" xr:uid="{00000000-0005-0000-0000-000008000000}"/>
    <cellStyle name="20% - アクセント 1 3 4" xfId="10" xr:uid="{00000000-0005-0000-0000-000009000000}"/>
    <cellStyle name="20% - アクセント 1 3 5" xfId="11" xr:uid="{00000000-0005-0000-0000-00000A000000}"/>
    <cellStyle name="20% - アクセント 1 4" xfId="12" xr:uid="{00000000-0005-0000-0000-00000B000000}"/>
    <cellStyle name="20% - アクセント 1 4 2" xfId="13" xr:uid="{00000000-0005-0000-0000-00000C000000}"/>
    <cellStyle name="20% - アクセント 1 4 3" xfId="14" xr:uid="{00000000-0005-0000-0000-00000D000000}"/>
    <cellStyle name="20% - アクセント 1 5" xfId="15" xr:uid="{00000000-0005-0000-0000-00000E000000}"/>
    <cellStyle name="20% - アクセント 1 6" xfId="16" xr:uid="{00000000-0005-0000-0000-00000F000000}"/>
    <cellStyle name="20% - アクセント 2 2" xfId="17" xr:uid="{00000000-0005-0000-0000-000010000000}"/>
    <cellStyle name="20% - アクセント 2 2 2" xfId="18" xr:uid="{00000000-0005-0000-0000-000011000000}"/>
    <cellStyle name="20% - アクセント 2 2 3" xfId="19" xr:uid="{00000000-0005-0000-0000-000012000000}"/>
    <cellStyle name="20% - アクセント 2 2 4" xfId="20" xr:uid="{00000000-0005-0000-0000-000013000000}"/>
    <cellStyle name="20% - アクセント 2 2 5" xfId="21" xr:uid="{00000000-0005-0000-0000-000014000000}"/>
    <cellStyle name="20% - アクセント 2 3" xfId="22" xr:uid="{00000000-0005-0000-0000-000015000000}"/>
    <cellStyle name="20% - アクセント 2 3 2" xfId="23" xr:uid="{00000000-0005-0000-0000-000016000000}"/>
    <cellStyle name="20% - アクセント 2 3 3" xfId="24" xr:uid="{00000000-0005-0000-0000-000017000000}"/>
    <cellStyle name="20% - アクセント 2 3 4" xfId="25" xr:uid="{00000000-0005-0000-0000-000018000000}"/>
    <cellStyle name="20% - アクセント 2 3 5" xfId="26" xr:uid="{00000000-0005-0000-0000-000019000000}"/>
    <cellStyle name="20% - アクセント 2 4" xfId="27" xr:uid="{00000000-0005-0000-0000-00001A000000}"/>
    <cellStyle name="20% - アクセント 2 4 2" xfId="28" xr:uid="{00000000-0005-0000-0000-00001B000000}"/>
    <cellStyle name="20% - アクセント 2 4 3" xfId="29" xr:uid="{00000000-0005-0000-0000-00001C000000}"/>
    <cellStyle name="20% - アクセント 2 5" xfId="30" xr:uid="{00000000-0005-0000-0000-00001D000000}"/>
    <cellStyle name="20% - アクセント 2 6" xfId="31" xr:uid="{00000000-0005-0000-0000-00001E000000}"/>
    <cellStyle name="20% - アクセント 3 2" xfId="32" xr:uid="{00000000-0005-0000-0000-00001F000000}"/>
    <cellStyle name="20% - アクセント 3 2 2" xfId="33" xr:uid="{00000000-0005-0000-0000-000020000000}"/>
    <cellStyle name="20% - アクセント 3 2 3" xfId="34" xr:uid="{00000000-0005-0000-0000-000021000000}"/>
    <cellStyle name="20% - アクセント 3 2 4" xfId="35" xr:uid="{00000000-0005-0000-0000-000022000000}"/>
    <cellStyle name="20% - アクセント 3 2 5" xfId="36" xr:uid="{00000000-0005-0000-0000-000023000000}"/>
    <cellStyle name="20% - アクセント 3 3" xfId="37" xr:uid="{00000000-0005-0000-0000-000024000000}"/>
    <cellStyle name="20% - アクセント 3 3 2" xfId="38" xr:uid="{00000000-0005-0000-0000-000025000000}"/>
    <cellStyle name="20% - アクセント 3 3 3" xfId="39" xr:uid="{00000000-0005-0000-0000-000026000000}"/>
    <cellStyle name="20% - アクセント 3 3 4" xfId="40" xr:uid="{00000000-0005-0000-0000-000027000000}"/>
    <cellStyle name="20% - アクセント 3 3 5" xfId="41" xr:uid="{00000000-0005-0000-0000-000028000000}"/>
    <cellStyle name="20% - アクセント 3 4" xfId="42" xr:uid="{00000000-0005-0000-0000-000029000000}"/>
    <cellStyle name="20% - アクセント 3 4 2" xfId="43" xr:uid="{00000000-0005-0000-0000-00002A000000}"/>
    <cellStyle name="20% - アクセント 3 4 3" xfId="44" xr:uid="{00000000-0005-0000-0000-00002B000000}"/>
    <cellStyle name="20% - アクセント 3 5" xfId="45" xr:uid="{00000000-0005-0000-0000-00002C000000}"/>
    <cellStyle name="20% - アクセント 3 6" xfId="46" xr:uid="{00000000-0005-0000-0000-00002D000000}"/>
    <cellStyle name="20% - アクセント 4 2" xfId="47" xr:uid="{00000000-0005-0000-0000-00002E000000}"/>
    <cellStyle name="20% - アクセント 4 2 2" xfId="48" xr:uid="{00000000-0005-0000-0000-00002F000000}"/>
    <cellStyle name="20% - アクセント 4 2 3" xfId="49" xr:uid="{00000000-0005-0000-0000-000030000000}"/>
    <cellStyle name="20% - アクセント 4 2 4" xfId="50" xr:uid="{00000000-0005-0000-0000-000031000000}"/>
    <cellStyle name="20% - アクセント 4 2 5" xfId="51" xr:uid="{00000000-0005-0000-0000-000032000000}"/>
    <cellStyle name="20% - アクセント 4 3" xfId="52" xr:uid="{00000000-0005-0000-0000-000033000000}"/>
    <cellStyle name="20% - アクセント 4 3 2" xfId="53" xr:uid="{00000000-0005-0000-0000-000034000000}"/>
    <cellStyle name="20% - アクセント 4 3 3" xfId="54" xr:uid="{00000000-0005-0000-0000-000035000000}"/>
    <cellStyle name="20% - アクセント 4 3 4" xfId="55" xr:uid="{00000000-0005-0000-0000-000036000000}"/>
    <cellStyle name="20% - アクセント 4 3 5" xfId="56" xr:uid="{00000000-0005-0000-0000-000037000000}"/>
    <cellStyle name="20% - アクセント 4 4" xfId="57" xr:uid="{00000000-0005-0000-0000-000038000000}"/>
    <cellStyle name="20% - アクセント 4 4 2" xfId="58" xr:uid="{00000000-0005-0000-0000-000039000000}"/>
    <cellStyle name="20% - アクセント 4 4 3" xfId="59" xr:uid="{00000000-0005-0000-0000-00003A000000}"/>
    <cellStyle name="20% - アクセント 4 5" xfId="60" xr:uid="{00000000-0005-0000-0000-00003B000000}"/>
    <cellStyle name="20% - アクセント 4 6" xfId="61" xr:uid="{00000000-0005-0000-0000-00003C000000}"/>
    <cellStyle name="20% - アクセント 5 2" xfId="62" xr:uid="{00000000-0005-0000-0000-00003D000000}"/>
    <cellStyle name="20% - アクセント 5 2 2" xfId="63" xr:uid="{00000000-0005-0000-0000-00003E000000}"/>
    <cellStyle name="20% - アクセント 5 2 3" xfId="64" xr:uid="{00000000-0005-0000-0000-00003F000000}"/>
    <cellStyle name="20% - アクセント 5 2 4" xfId="65" xr:uid="{00000000-0005-0000-0000-000040000000}"/>
    <cellStyle name="20% - アクセント 5 2 5" xfId="66" xr:uid="{00000000-0005-0000-0000-000041000000}"/>
    <cellStyle name="20% - アクセント 5 3" xfId="67" xr:uid="{00000000-0005-0000-0000-000042000000}"/>
    <cellStyle name="20% - アクセント 5 3 2" xfId="68" xr:uid="{00000000-0005-0000-0000-000043000000}"/>
    <cellStyle name="20% - アクセント 5 3 3" xfId="69" xr:uid="{00000000-0005-0000-0000-000044000000}"/>
    <cellStyle name="20% - アクセント 5 3 4" xfId="70" xr:uid="{00000000-0005-0000-0000-000045000000}"/>
    <cellStyle name="20% - アクセント 5 3 5" xfId="71" xr:uid="{00000000-0005-0000-0000-000046000000}"/>
    <cellStyle name="20% - アクセント 5 4" xfId="72" xr:uid="{00000000-0005-0000-0000-000047000000}"/>
    <cellStyle name="20% - アクセント 5 4 2" xfId="73" xr:uid="{00000000-0005-0000-0000-000048000000}"/>
    <cellStyle name="20% - アクセント 5 4 3" xfId="74" xr:uid="{00000000-0005-0000-0000-000049000000}"/>
    <cellStyle name="20% - アクセント 5 5" xfId="75" xr:uid="{00000000-0005-0000-0000-00004A000000}"/>
    <cellStyle name="20% - アクセント 5 6" xfId="76" xr:uid="{00000000-0005-0000-0000-00004B000000}"/>
    <cellStyle name="20% - アクセント 6 2" xfId="77" xr:uid="{00000000-0005-0000-0000-00004C000000}"/>
    <cellStyle name="20% - アクセント 6 2 2" xfId="78" xr:uid="{00000000-0005-0000-0000-00004D000000}"/>
    <cellStyle name="20% - アクセント 6 2 3" xfId="79" xr:uid="{00000000-0005-0000-0000-00004E000000}"/>
    <cellStyle name="20% - アクセント 6 2 4" xfId="80" xr:uid="{00000000-0005-0000-0000-00004F000000}"/>
    <cellStyle name="20% - アクセント 6 2 5" xfId="81" xr:uid="{00000000-0005-0000-0000-000050000000}"/>
    <cellStyle name="20% - アクセント 6 3" xfId="82" xr:uid="{00000000-0005-0000-0000-000051000000}"/>
    <cellStyle name="20% - アクセント 6 3 2" xfId="83" xr:uid="{00000000-0005-0000-0000-000052000000}"/>
    <cellStyle name="20% - アクセント 6 3 3" xfId="84" xr:uid="{00000000-0005-0000-0000-000053000000}"/>
    <cellStyle name="20% - アクセント 6 3 4" xfId="85" xr:uid="{00000000-0005-0000-0000-000054000000}"/>
    <cellStyle name="20% - アクセント 6 3 5" xfId="86" xr:uid="{00000000-0005-0000-0000-000055000000}"/>
    <cellStyle name="20% - アクセント 6 4" xfId="87" xr:uid="{00000000-0005-0000-0000-000056000000}"/>
    <cellStyle name="20% - アクセント 6 4 2" xfId="88" xr:uid="{00000000-0005-0000-0000-000057000000}"/>
    <cellStyle name="20% - アクセント 6 4 3" xfId="89" xr:uid="{00000000-0005-0000-0000-000058000000}"/>
    <cellStyle name="20% - アクセント 6 5" xfId="90" xr:uid="{00000000-0005-0000-0000-000059000000}"/>
    <cellStyle name="20% - アクセント 6 6" xfId="91" xr:uid="{00000000-0005-0000-0000-00005A000000}"/>
    <cellStyle name="40% - アクセント 1 2" xfId="92" xr:uid="{00000000-0005-0000-0000-00005B000000}"/>
    <cellStyle name="40% - アクセント 1 2 2" xfId="93" xr:uid="{00000000-0005-0000-0000-00005C000000}"/>
    <cellStyle name="40% - アクセント 1 2 3" xfId="94" xr:uid="{00000000-0005-0000-0000-00005D000000}"/>
    <cellStyle name="40% - アクセント 1 2 4" xfId="95" xr:uid="{00000000-0005-0000-0000-00005E000000}"/>
    <cellStyle name="40% - アクセント 1 2 5" xfId="96" xr:uid="{00000000-0005-0000-0000-00005F000000}"/>
    <cellStyle name="40% - アクセント 1 3" xfId="97" xr:uid="{00000000-0005-0000-0000-000060000000}"/>
    <cellStyle name="40% - アクセント 1 3 2" xfId="98" xr:uid="{00000000-0005-0000-0000-000061000000}"/>
    <cellStyle name="40% - アクセント 1 3 3" xfId="99" xr:uid="{00000000-0005-0000-0000-000062000000}"/>
    <cellStyle name="40% - アクセント 1 3 4" xfId="100" xr:uid="{00000000-0005-0000-0000-000063000000}"/>
    <cellStyle name="40% - アクセント 1 3 5" xfId="101" xr:uid="{00000000-0005-0000-0000-000064000000}"/>
    <cellStyle name="40% - アクセント 1 4" xfId="102" xr:uid="{00000000-0005-0000-0000-000065000000}"/>
    <cellStyle name="40% - アクセント 1 4 2" xfId="103" xr:uid="{00000000-0005-0000-0000-000066000000}"/>
    <cellStyle name="40% - アクセント 1 4 3" xfId="104" xr:uid="{00000000-0005-0000-0000-000067000000}"/>
    <cellStyle name="40% - アクセント 1 5" xfId="105" xr:uid="{00000000-0005-0000-0000-000068000000}"/>
    <cellStyle name="40% - アクセント 1 6" xfId="106" xr:uid="{00000000-0005-0000-0000-000069000000}"/>
    <cellStyle name="40% - アクセント 2 2" xfId="107" xr:uid="{00000000-0005-0000-0000-00006A000000}"/>
    <cellStyle name="40% - アクセント 2 2 2" xfId="108" xr:uid="{00000000-0005-0000-0000-00006B000000}"/>
    <cellStyle name="40% - アクセント 2 2 3" xfId="109" xr:uid="{00000000-0005-0000-0000-00006C000000}"/>
    <cellStyle name="40% - アクセント 2 2 4" xfId="110" xr:uid="{00000000-0005-0000-0000-00006D000000}"/>
    <cellStyle name="40% - アクセント 2 2 5" xfId="111" xr:uid="{00000000-0005-0000-0000-00006E000000}"/>
    <cellStyle name="40% - アクセント 2 3" xfId="112" xr:uid="{00000000-0005-0000-0000-00006F000000}"/>
    <cellStyle name="40% - アクセント 2 3 2" xfId="113" xr:uid="{00000000-0005-0000-0000-000070000000}"/>
    <cellStyle name="40% - アクセント 2 3 3" xfId="114" xr:uid="{00000000-0005-0000-0000-000071000000}"/>
    <cellStyle name="40% - アクセント 2 3 4" xfId="115" xr:uid="{00000000-0005-0000-0000-000072000000}"/>
    <cellStyle name="40% - アクセント 2 3 5" xfId="116" xr:uid="{00000000-0005-0000-0000-000073000000}"/>
    <cellStyle name="40% - アクセント 2 4" xfId="117" xr:uid="{00000000-0005-0000-0000-000074000000}"/>
    <cellStyle name="40% - アクセント 2 4 2" xfId="118" xr:uid="{00000000-0005-0000-0000-000075000000}"/>
    <cellStyle name="40% - アクセント 2 4 3" xfId="119" xr:uid="{00000000-0005-0000-0000-000076000000}"/>
    <cellStyle name="40% - アクセント 2 5" xfId="120" xr:uid="{00000000-0005-0000-0000-000077000000}"/>
    <cellStyle name="40% - アクセント 2 6" xfId="121" xr:uid="{00000000-0005-0000-0000-000078000000}"/>
    <cellStyle name="40% - アクセント 3 2" xfId="122" xr:uid="{00000000-0005-0000-0000-000079000000}"/>
    <cellStyle name="40% - アクセント 3 2 2" xfId="123" xr:uid="{00000000-0005-0000-0000-00007A000000}"/>
    <cellStyle name="40% - アクセント 3 2 3" xfId="124" xr:uid="{00000000-0005-0000-0000-00007B000000}"/>
    <cellStyle name="40% - アクセント 3 2 4" xfId="125" xr:uid="{00000000-0005-0000-0000-00007C000000}"/>
    <cellStyle name="40% - アクセント 3 2 5" xfId="126" xr:uid="{00000000-0005-0000-0000-00007D000000}"/>
    <cellStyle name="40% - アクセント 3 3" xfId="127" xr:uid="{00000000-0005-0000-0000-00007E000000}"/>
    <cellStyle name="40% - アクセント 3 3 2" xfId="128" xr:uid="{00000000-0005-0000-0000-00007F000000}"/>
    <cellStyle name="40% - アクセント 3 3 3" xfId="129" xr:uid="{00000000-0005-0000-0000-000080000000}"/>
    <cellStyle name="40% - アクセント 3 3 4" xfId="130" xr:uid="{00000000-0005-0000-0000-000081000000}"/>
    <cellStyle name="40% - アクセント 3 3 5" xfId="131" xr:uid="{00000000-0005-0000-0000-000082000000}"/>
    <cellStyle name="40% - アクセント 3 4" xfId="132" xr:uid="{00000000-0005-0000-0000-000083000000}"/>
    <cellStyle name="40% - アクセント 3 4 2" xfId="133" xr:uid="{00000000-0005-0000-0000-000084000000}"/>
    <cellStyle name="40% - アクセント 3 4 3" xfId="134" xr:uid="{00000000-0005-0000-0000-000085000000}"/>
    <cellStyle name="40% - アクセント 3 5" xfId="135" xr:uid="{00000000-0005-0000-0000-000086000000}"/>
    <cellStyle name="40% - アクセント 3 6" xfId="136" xr:uid="{00000000-0005-0000-0000-000087000000}"/>
    <cellStyle name="40% - アクセント 4 2" xfId="137" xr:uid="{00000000-0005-0000-0000-000088000000}"/>
    <cellStyle name="40% - アクセント 4 2 2" xfId="138" xr:uid="{00000000-0005-0000-0000-000089000000}"/>
    <cellStyle name="40% - アクセント 4 2 3" xfId="139" xr:uid="{00000000-0005-0000-0000-00008A000000}"/>
    <cellStyle name="40% - アクセント 4 2 4" xfId="140" xr:uid="{00000000-0005-0000-0000-00008B000000}"/>
    <cellStyle name="40% - アクセント 4 2 5" xfId="141" xr:uid="{00000000-0005-0000-0000-00008C000000}"/>
    <cellStyle name="40% - アクセント 4 3" xfId="142" xr:uid="{00000000-0005-0000-0000-00008D000000}"/>
    <cellStyle name="40% - アクセント 4 3 2" xfId="143" xr:uid="{00000000-0005-0000-0000-00008E000000}"/>
    <cellStyle name="40% - アクセント 4 3 3" xfId="144" xr:uid="{00000000-0005-0000-0000-00008F000000}"/>
    <cellStyle name="40% - アクセント 4 3 4" xfId="145" xr:uid="{00000000-0005-0000-0000-000090000000}"/>
    <cellStyle name="40% - アクセント 4 3 5" xfId="146" xr:uid="{00000000-0005-0000-0000-000091000000}"/>
    <cellStyle name="40% - アクセント 4 4" xfId="147" xr:uid="{00000000-0005-0000-0000-000092000000}"/>
    <cellStyle name="40% - アクセント 4 4 2" xfId="148" xr:uid="{00000000-0005-0000-0000-000093000000}"/>
    <cellStyle name="40% - アクセント 4 4 3" xfId="149" xr:uid="{00000000-0005-0000-0000-000094000000}"/>
    <cellStyle name="40% - アクセント 4 5" xfId="150" xr:uid="{00000000-0005-0000-0000-000095000000}"/>
    <cellStyle name="40% - アクセント 4 6" xfId="151" xr:uid="{00000000-0005-0000-0000-000096000000}"/>
    <cellStyle name="40% - アクセント 5 2" xfId="152" xr:uid="{00000000-0005-0000-0000-000097000000}"/>
    <cellStyle name="40% - アクセント 5 2 2" xfId="153" xr:uid="{00000000-0005-0000-0000-000098000000}"/>
    <cellStyle name="40% - アクセント 5 2 3" xfId="154" xr:uid="{00000000-0005-0000-0000-000099000000}"/>
    <cellStyle name="40% - アクセント 5 2 4" xfId="155" xr:uid="{00000000-0005-0000-0000-00009A000000}"/>
    <cellStyle name="40% - アクセント 5 2 5" xfId="156" xr:uid="{00000000-0005-0000-0000-00009B000000}"/>
    <cellStyle name="40% - アクセント 5 3" xfId="157" xr:uid="{00000000-0005-0000-0000-00009C000000}"/>
    <cellStyle name="40% - アクセント 5 3 2" xfId="158" xr:uid="{00000000-0005-0000-0000-00009D000000}"/>
    <cellStyle name="40% - アクセント 5 3 3" xfId="159" xr:uid="{00000000-0005-0000-0000-00009E000000}"/>
    <cellStyle name="40% - アクセント 5 3 4" xfId="160" xr:uid="{00000000-0005-0000-0000-00009F000000}"/>
    <cellStyle name="40% - アクセント 5 3 5" xfId="161" xr:uid="{00000000-0005-0000-0000-0000A0000000}"/>
    <cellStyle name="40% - アクセント 5 4" xfId="162" xr:uid="{00000000-0005-0000-0000-0000A1000000}"/>
    <cellStyle name="40% - アクセント 5 4 2" xfId="163" xr:uid="{00000000-0005-0000-0000-0000A2000000}"/>
    <cellStyle name="40% - アクセント 5 4 3" xfId="164" xr:uid="{00000000-0005-0000-0000-0000A3000000}"/>
    <cellStyle name="40% - アクセント 5 5" xfId="165" xr:uid="{00000000-0005-0000-0000-0000A4000000}"/>
    <cellStyle name="40% - アクセント 5 6" xfId="166" xr:uid="{00000000-0005-0000-0000-0000A5000000}"/>
    <cellStyle name="40% - アクセント 6 2" xfId="167" xr:uid="{00000000-0005-0000-0000-0000A6000000}"/>
    <cellStyle name="40% - アクセント 6 2 2" xfId="168" xr:uid="{00000000-0005-0000-0000-0000A7000000}"/>
    <cellStyle name="40% - アクセント 6 2 3" xfId="169" xr:uid="{00000000-0005-0000-0000-0000A8000000}"/>
    <cellStyle name="40% - アクセント 6 2 4" xfId="170" xr:uid="{00000000-0005-0000-0000-0000A9000000}"/>
    <cellStyle name="40% - アクセント 6 2 5" xfId="171" xr:uid="{00000000-0005-0000-0000-0000AA000000}"/>
    <cellStyle name="40% - アクセント 6 3" xfId="172" xr:uid="{00000000-0005-0000-0000-0000AB000000}"/>
    <cellStyle name="40% - アクセント 6 3 2" xfId="173" xr:uid="{00000000-0005-0000-0000-0000AC000000}"/>
    <cellStyle name="40% - アクセント 6 3 3" xfId="174" xr:uid="{00000000-0005-0000-0000-0000AD000000}"/>
    <cellStyle name="40% - アクセント 6 3 4" xfId="175" xr:uid="{00000000-0005-0000-0000-0000AE000000}"/>
    <cellStyle name="40% - アクセント 6 3 5" xfId="176" xr:uid="{00000000-0005-0000-0000-0000AF000000}"/>
    <cellStyle name="40% - アクセント 6 4" xfId="177" xr:uid="{00000000-0005-0000-0000-0000B0000000}"/>
    <cellStyle name="40% - アクセント 6 4 2" xfId="178" xr:uid="{00000000-0005-0000-0000-0000B1000000}"/>
    <cellStyle name="40% - アクセント 6 4 3" xfId="179" xr:uid="{00000000-0005-0000-0000-0000B2000000}"/>
    <cellStyle name="40% - アクセント 6 5" xfId="180" xr:uid="{00000000-0005-0000-0000-0000B3000000}"/>
    <cellStyle name="40% - アクセント 6 6" xfId="181" xr:uid="{00000000-0005-0000-0000-0000B4000000}"/>
    <cellStyle name="60% - アクセント 1 2" xfId="182" xr:uid="{00000000-0005-0000-0000-0000B5000000}"/>
    <cellStyle name="60% - アクセント 1 2 2" xfId="183" xr:uid="{00000000-0005-0000-0000-0000B6000000}"/>
    <cellStyle name="60% - アクセント 1 2 3" xfId="184" xr:uid="{00000000-0005-0000-0000-0000B7000000}"/>
    <cellStyle name="60% - アクセント 1 2 4" xfId="185" xr:uid="{00000000-0005-0000-0000-0000B8000000}"/>
    <cellStyle name="60% - アクセント 1 2 5" xfId="186" xr:uid="{00000000-0005-0000-0000-0000B9000000}"/>
    <cellStyle name="60% - アクセント 1 3" xfId="187" xr:uid="{00000000-0005-0000-0000-0000BA000000}"/>
    <cellStyle name="60% - アクセント 1 3 2" xfId="188" xr:uid="{00000000-0005-0000-0000-0000BB000000}"/>
    <cellStyle name="60% - アクセント 1 3 3" xfId="189" xr:uid="{00000000-0005-0000-0000-0000BC000000}"/>
    <cellStyle name="60% - アクセント 1 3 4" xfId="190" xr:uid="{00000000-0005-0000-0000-0000BD000000}"/>
    <cellStyle name="60% - アクセント 1 3 5" xfId="191" xr:uid="{00000000-0005-0000-0000-0000BE000000}"/>
    <cellStyle name="60% - アクセント 1 4" xfId="192" xr:uid="{00000000-0005-0000-0000-0000BF000000}"/>
    <cellStyle name="60% - アクセント 1 4 2" xfId="193" xr:uid="{00000000-0005-0000-0000-0000C0000000}"/>
    <cellStyle name="60% - アクセント 1 4 3" xfId="194" xr:uid="{00000000-0005-0000-0000-0000C1000000}"/>
    <cellStyle name="60% - アクセント 1 5" xfId="195" xr:uid="{00000000-0005-0000-0000-0000C2000000}"/>
    <cellStyle name="60% - アクセント 1 6" xfId="196" xr:uid="{00000000-0005-0000-0000-0000C3000000}"/>
    <cellStyle name="60% - アクセント 2 2" xfId="197" xr:uid="{00000000-0005-0000-0000-0000C4000000}"/>
    <cellStyle name="60% - アクセント 2 2 2" xfId="198" xr:uid="{00000000-0005-0000-0000-0000C5000000}"/>
    <cellStyle name="60% - アクセント 2 2 3" xfId="199" xr:uid="{00000000-0005-0000-0000-0000C6000000}"/>
    <cellStyle name="60% - アクセント 2 2 4" xfId="200" xr:uid="{00000000-0005-0000-0000-0000C7000000}"/>
    <cellStyle name="60% - アクセント 2 2 5" xfId="201" xr:uid="{00000000-0005-0000-0000-0000C8000000}"/>
    <cellStyle name="60% - アクセント 2 3" xfId="202" xr:uid="{00000000-0005-0000-0000-0000C9000000}"/>
    <cellStyle name="60% - アクセント 2 3 2" xfId="203" xr:uid="{00000000-0005-0000-0000-0000CA000000}"/>
    <cellStyle name="60% - アクセント 2 3 3" xfId="204" xr:uid="{00000000-0005-0000-0000-0000CB000000}"/>
    <cellStyle name="60% - アクセント 2 3 4" xfId="205" xr:uid="{00000000-0005-0000-0000-0000CC000000}"/>
    <cellStyle name="60% - アクセント 2 3 5" xfId="206" xr:uid="{00000000-0005-0000-0000-0000CD000000}"/>
    <cellStyle name="60% - アクセント 2 4" xfId="207" xr:uid="{00000000-0005-0000-0000-0000CE000000}"/>
    <cellStyle name="60% - アクセント 2 4 2" xfId="208" xr:uid="{00000000-0005-0000-0000-0000CF000000}"/>
    <cellStyle name="60% - アクセント 2 4 3" xfId="209" xr:uid="{00000000-0005-0000-0000-0000D0000000}"/>
    <cellStyle name="60% - アクセント 2 5" xfId="210" xr:uid="{00000000-0005-0000-0000-0000D1000000}"/>
    <cellStyle name="60% - アクセント 2 6" xfId="211" xr:uid="{00000000-0005-0000-0000-0000D2000000}"/>
    <cellStyle name="60% - アクセント 3 2" xfId="212" xr:uid="{00000000-0005-0000-0000-0000D3000000}"/>
    <cellStyle name="60% - アクセント 3 2 2" xfId="213" xr:uid="{00000000-0005-0000-0000-0000D4000000}"/>
    <cellStyle name="60% - アクセント 3 2 3" xfId="214" xr:uid="{00000000-0005-0000-0000-0000D5000000}"/>
    <cellStyle name="60% - アクセント 3 2 4" xfId="215" xr:uid="{00000000-0005-0000-0000-0000D6000000}"/>
    <cellStyle name="60% - アクセント 3 2 5" xfId="216" xr:uid="{00000000-0005-0000-0000-0000D7000000}"/>
    <cellStyle name="60% - アクセント 3 3" xfId="217" xr:uid="{00000000-0005-0000-0000-0000D8000000}"/>
    <cellStyle name="60% - アクセント 3 3 2" xfId="218" xr:uid="{00000000-0005-0000-0000-0000D9000000}"/>
    <cellStyle name="60% - アクセント 3 3 3" xfId="219" xr:uid="{00000000-0005-0000-0000-0000DA000000}"/>
    <cellStyle name="60% - アクセント 3 3 4" xfId="220" xr:uid="{00000000-0005-0000-0000-0000DB000000}"/>
    <cellStyle name="60% - アクセント 3 3 5" xfId="221" xr:uid="{00000000-0005-0000-0000-0000DC000000}"/>
    <cellStyle name="60% - アクセント 3 4" xfId="222" xr:uid="{00000000-0005-0000-0000-0000DD000000}"/>
    <cellStyle name="60% - アクセント 3 4 2" xfId="223" xr:uid="{00000000-0005-0000-0000-0000DE000000}"/>
    <cellStyle name="60% - アクセント 3 4 3" xfId="224" xr:uid="{00000000-0005-0000-0000-0000DF000000}"/>
    <cellStyle name="60% - アクセント 3 5" xfId="225" xr:uid="{00000000-0005-0000-0000-0000E0000000}"/>
    <cellStyle name="60% - アクセント 3 6" xfId="226" xr:uid="{00000000-0005-0000-0000-0000E1000000}"/>
    <cellStyle name="60% - アクセント 4 2" xfId="227" xr:uid="{00000000-0005-0000-0000-0000E2000000}"/>
    <cellStyle name="60% - アクセント 4 2 2" xfId="228" xr:uid="{00000000-0005-0000-0000-0000E3000000}"/>
    <cellStyle name="60% - アクセント 4 2 3" xfId="229" xr:uid="{00000000-0005-0000-0000-0000E4000000}"/>
    <cellStyle name="60% - アクセント 4 2 4" xfId="230" xr:uid="{00000000-0005-0000-0000-0000E5000000}"/>
    <cellStyle name="60% - アクセント 4 2 5" xfId="231" xr:uid="{00000000-0005-0000-0000-0000E6000000}"/>
    <cellStyle name="60% - アクセント 4 3" xfId="232" xr:uid="{00000000-0005-0000-0000-0000E7000000}"/>
    <cellStyle name="60% - アクセント 4 3 2" xfId="233" xr:uid="{00000000-0005-0000-0000-0000E8000000}"/>
    <cellStyle name="60% - アクセント 4 3 3" xfId="234" xr:uid="{00000000-0005-0000-0000-0000E9000000}"/>
    <cellStyle name="60% - アクセント 4 3 4" xfId="235" xr:uid="{00000000-0005-0000-0000-0000EA000000}"/>
    <cellStyle name="60% - アクセント 4 3 5" xfId="236" xr:uid="{00000000-0005-0000-0000-0000EB000000}"/>
    <cellStyle name="60% - アクセント 4 4" xfId="237" xr:uid="{00000000-0005-0000-0000-0000EC000000}"/>
    <cellStyle name="60% - アクセント 4 4 2" xfId="238" xr:uid="{00000000-0005-0000-0000-0000ED000000}"/>
    <cellStyle name="60% - アクセント 4 4 3" xfId="239" xr:uid="{00000000-0005-0000-0000-0000EE000000}"/>
    <cellStyle name="60% - アクセント 4 5" xfId="240" xr:uid="{00000000-0005-0000-0000-0000EF000000}"/>
    <cellStyle name="60% - アクセント 4 6" xfId="241" xr:uid="{00000000-0005-0000-0000-0000F0000000}"/>
    <cellStyle name="60% - アクセント 5 2" xfId="242" xr:uid="{00000000-0005-0000-0000-0000F1000000}"/>
    <cellStyle name="60% - アクセント 5 2 2" xfId="243" xr:uid="{00000000-0005-0000-0000-0000F2000000}"/>
    <cellStyle name="60% - アクセント 5 2 3" xfId="244" xr:uid="{00000000-0005-0000-0000-0000F3000000}"/>
    <cellStyle name="60% - アクセント 5 2 4" xfId="245" xr:uid="{00000000-0005-0000-0000-0000F4000000}"/>
    <cellStyle name="60% - アクセント 5 2 5" xfId="246" xr:uid="{00000000-0005-0000-0000-0000F5000000}"/>
    <cellStyle name="60% - アクセント 5 3" xfId="247" xr:uid="{00000000-0005-0000-0000-0000F6000000}"/>
    <cellStyle name="60% - アクセント 5 3 2" xfId="248" xr:uid="{00000000-0005-0000-0000-0000F7000000}"/>
    <cellStyle name="60% - アクセント 5 3 3" xfId="249" xr:uid="{00000000-0005-0000-0000-0000F8000000}"/>
    <cellStyle name="60% - アクセント 5 3 4" xfId="250" xr:uid="{00000000-0005-0000-0000-0000F9000000}"/>
    <cellStyle name="60% - アクセント 5 3 5" xfId="251" xr:uid="{00000000-0005-0000-0000-0000FA000000}"/>
    <cellStyle name="60% - アクセント 5 4" xfId="252" xr:uid="{00000000-0005-0000-0000-0000FB000000}"/>
    <cellStyle name="60% - アクセント 5 4 2" xfId="253" xr:uid="{00000000-0005-0000-0000-0000FC000000}"/>
    <cellStyle name="60% - アクセント 5 4 3" xfId="254" xr:uid="{00000000-0005-0000-0000-0000FD000000}"/>
    <cellStyle name="60% - アクセント 5 5" xfId="255" xr:uid="{00000000-0005-0000-0000-0000FE000000}"/>
    <cellStyle name="60% - アクセント 5 6" xfId="256" xr:uid="{00000000-0005-0000-0000-0000FF000000}"/>
    <cellStyle name="60% - アクセント 6 2" xfId="257" xr:uid="{00000000-0005-0000-0000-000000010000}"/>
    <cellStyle name="60% - アクセント 6 2 2" xfId="258" xr:uid="{00000000-0005-0000-0000-000001010000}"/>
    <cellStyle name="60% - アクセント 6 2 3" xfId="259" xr:uid="{00000000-0005-0000-0000-000002010000}"/>
    <cellStyle name="60% - アクセント 6 2 4" xfId="260" xr:uid="{00000000-0005-0000-0000-000003010000}"/>
    <cellStyle name="60% - アクセント 6 2 5" xfId="261" xr:uid="{00000000-0005-0000-0000-000004010000}"/>
    <cellStyle name="60% - アクセント 6 3" xfId="262" xr:uid="{00000000-0005-0000-0000-000005010000}"/>
    <cellStyle name="60% - アクセント 6 3 2" xfId="263" xr:uid="{00000000-0005-0000-0000-000006010000}"/>
    <cellStyle name="60% - アクセント 6 3 3" xfId="264" xr:uid="{00000000-0005-0000-0000-000007010000}"/>
    <cellStyle name="60% - アクセント 6 3 4" xfId="265" xr:uid="{00000000-0005-0000-0000-000008010000}"/>
    <cellStyle name="60% - アクセント 6 3 5" xfId="266" xr:uid="{00000000-0005-0000-0000-000009010000}"/>
    <cellStyle name="60% - アクセント 6 4" xfId="267" xr:uid="{00000000-0005-0000-0000-00000A010000}"/>
    <cellStyle name="60% - アクセント 6 4 2" xfId="268" xr:uid="{00000000-0005-0000-0000-00000B010000}"/>
    <cellStyle name="60% - アクセント 6 4 3" xfId="269" xr:uid="{00000000-0005-0000-0000-00000C010000}"/>
    <cellStyle name="60% - アクセント 6 5" xfId="270" xr:uid="{00000000-0005-0000-0000-00000D010000}"/>
    <cellStyle name="60% - アクセント 6 6" xfId="271" xr:uid="{00000000-0005-0000-0000-00000E010000}"/>
    <cellStyle name="AAA" xfId="272" xr:uid="{00000000-0005-0000-0000-00000F010000}"/>
    <cellStyle name="Body" xfId="273" xr:uid="{00000000-0005-0000-0000-000010010000}"/>
    <cellStyle name="Body 2" xfId="274" xr:uid="{00000000-0005-0000-0000-000011010000}"/>
    <cellStyle name="Calc Currency (0)" xfId="275" xr:uid="{00000000-0005-0000-0000-000012010000}"/>
    <cellStyle name="Calc Currency (0) 2" xfId="276" xr:uid="{00000000-0005-0000-0000-000013010000}"/>
    <cellStyle name="Calc Currency (0) 3" xfId="277" xr:uid="{00000000-0005-0000-0000-000014010000}"/>
    <cellStyle name="Comma [0]" xfId="278" xr:uid="{00000000-0005-0000-0000-000015010000}"/>
    <cellStyle name="Comma [0] 2" xfId="279" xr:uid="{00000000-0005-0000-0000-000016010000}"/>
    <cellStyle name="Comma [0] 2 2" xfId="280" xr:uid="{00000000-0005-0000-0000-000017010000}"/>
    <cellStyle name="Comma [0] 3" xfId="281" xr:uid="{00000000-0005-0000-0000-000018010000}"/>
    <cellStyle name="Comma [0] 3 2" xfId="282" xr:uid="{00000000-0005-0000-0000-000019010000}"/>
    <cellStyle name="Comma [0] 4" xfId="283" xr:uid="{00000000-0005-0000-0000-00001A010000}"/>
    <cellStyle name="Comma [0] 4 2" xfId="284" xr:uid="{00000000-0005-0000-0000-00001B010000}"/>
    <cellStyle name="Comma [0] 5" xfId="285" xr:uid="{00000000-0005-0000-0000-00001C010000}"/>
    <cellStyle name="Comma_1995" xfId="286" xr:uid="{00000000-0005-0000-0000-00001D010000}"/>
    <cellStyle name="Currency [0]" xfId="287" xr:uid="{00000000-0005-0000-0000-00001E010000}"/>
    <cellStyle name="Currency [0] 2" xfId="288" xr:uid="{00000000-0005-0000-0000-00001F010000}"/>
    <cellStyle name="Currency [0] 3" xfId="289" xr:uid="{00000000-0005-0000-0000-000020010000}"/>
    <cellStyle name="Currency [0] 4" xfId="290" xr:uid="{00000000-0005-0000-0000-000021010000}"/>
    <cellStyle name="Currency_1995" xfId="291" xr:uid="{00000000-0005-0000-0000-000022010000}"/>
    <cellStyle name="entry" xfId="292" xr:uid="{00000000-0005-0000-0000-000023010000}"/>
    <cellStyle name="f" xfId="293" xr:uid="{00000000-0005-0000-0000-000024010000}"/>
    <cellStyle name="g/標準" xfId="294" xr:uid="{00000000-0005-0000-0000-000025010000}"/>
    <cellStyle name="g/標準 2" xfId="295" xr:uid="{00000000-0005-0000-0000-000026010000}"/>
    <cellStyle name="g/標準 2 2" xfId="296" xr:uid="{00000000-0005-0000-0000-000027010000}"/>
    <cellStyle name="g/標準 3" xfId="297" xr:uid="{00000000-0005-0000-0000-000028010000}"/>
    <cellStyle name="GBS Files" xfId="298" xr:uid="{00000000-0005-0000-0000-000029010000}"/>
    <cellStyle name="Grey" xfId="299" xr:uid="{00000000-0005-0000-0000-00002A010000}"/>
    <cellStyle name="Head 1" xfId="300" xr:uid="{00000000-0005-0000-0000-00002B010000}"/>
    <cellStyle name="Header1" xfId="301" xr:uid="{00000000-0005-0000-0000-00002C010000}"/>
    <cellStyle name="Header1 2" xfId="302" xr:uid="{00000000-0005-0000-0000-00002D010000}"/>
    <cellStyle name="Header1 3" xfId="303" xr:uid="{00000000-0005-0000-0000-00002E010000}"/>
    <cellStyle name="Header1 4" xfId="304" xr:uid="{00000000-0005-0000-0000-00002F010000}"/>
    <cellStyle name="Header2" xfId="305" xr:uid="{00000000-0005-0000-0000-000030010000}"/>
    <cellStyle name="Header2 2" xfId="306" xr:uid="{00000000-0005-0000-0000-000031010000}"/>
    <cellStyle name="Header2 3" xfId="307" xr:uid="{00000000-0005-0000-0000-000032010000}"/>
    <cellStyle name="Header2 4" xfId="308" xr:uid="{00000000-0005-0000-0000-000033010000}"/>
    <cellStyle name="Hyperlink_内3-1-1 配当決算期日変換処理" xfId="309" xr:uid="{00000000-0005-0000-0000-000034010000}"/>
    <cellStyle name="IBM(401K)" xfId="310" xr:uid="{00000000-0005-0000-0000-000035010000}"/>
    <cellStyle name="Input [yellow]" xfId="311" xr:uid="{00000000-0005-0000-0000-000036010000}"/>
    <cellStyle name="J401K" xfId="312" xr:uid="{00000000-0005-0000-0000-000037010000}"/>
    <cellStyle name="Komma [0]_laroux" xfId="313" xr:uid="{00000000-0005-0000-0000-000038010000}"/>
    <cellStyle name="Komma_laroux" xfId="314" xr:uid="{00000000-0005-0000-0000-000039010000}"/>
    <cellStyle name="no dec" xfId="315" xr:uid="{00000000-0005-0000-0000-00003A010000}"/>
    <cellStyle name="no dec 2" xfId="316" xr:uid="{00000000-0005-0000-0000-00003B010000}"/>
    <cellStyle name="no dec 2 2" xfId="317" xr:uid="{00000000-0005-0000-0000-00003C010000}"/>
    <cellStyle name="no dec 2 2 2" xfId="318" xr:uid="{00000000-0005-0000-0000-00003D010000}"/>
    <cellStyle name="no dec 2 2 2 2" xfId="319" xr:uid="{00000000-0005-0000-0000-00003E010000}"/>
    <cellStyle name="no dec 2 2 2 3" xfId="320" xr:uid="{00000000-0005-0000-0000-00003F010000}"/>
    <cellStyle name="no dec 2 2 2 4" xfId="321" xr:uid="{00000000-0005-0000-0000-000040010000}"/>
    <cellStyle name="no dec 2 2 3" xfId="322" xr:uid="{00000000-0005-0000-0000-000041010000}"/>
    <cellStyle name="no dec 2 2 3 2" xfId="323" xr:uid="{00000000-0005-0000-0000-000042010000}"/>
    <cellStyle name="no dec 2 2 3 3" xfId="324" xr:uid="{00000000-0005-0000-0000-000043010000}"/>
    <cellStyle name="no dec 2 2 4" xfId="325" xr:uid="{00000000-0005-0000-0000-000044010000}"/>
    <cellStyle name="no dec 2 2 4 2" xfId="326" xr:uid="{00000000-0005-0000-0000-000045010000}"/>
    <cellStyle name="no dec 2 2 4 3" xfId="327" xr:uid="{00000000-0005-0000-0000-000046010000}"/>
    <cellStyle name="no dec 2 2 5" xfId="328" xr:uid="{00000000-0005-0000-0000-000047010000}"/>
    <cellStyle name="no dec 2 2 5 2" xfId="329" xr:uid="{00000000-0005-0000-0000-000048010000}"/>
    <cellStyle name="no dec 2 2 6" xfId="330" xr:uid="{00000000-0005-0000-0000-000049010000}"/>
    <cellStyle name="no dec 2 3" xfId="331" xr:uid="{00000000-0005-0000-0000-00004A010000}"/>
    <cellStyle name="no dec 2 3 2" xfId="332" xr:uid="{00000000-0005-0000-0000-00004B010000}"/>
    <cellStyle name="no dec 2 3 2 2" xfId="333" xr:uid="{00000000-0005-0000-0000-00004C010000}"/>
    <cellStyle name="no dec 2 3 2 3" xfId="334" xr:uid="{00000000-0005-0000-0000-00004D010000}"/>
    <cellStyle name="no dec 2 3 2 4" xfId="335" xr:uid="{00000000-0005-0000-0000-00004E010000}"/>
    <cellStyle name="no dec 2 3 3" xfId="336" xr:uid="{00000000-0005-0000-0000-00004F010000}"/>
    <cellStyle name="no dec 2 3 3 2" xfId="337" xr:uid="{00000000-0005-0000-0000-000050010000}"/>
    <cellStyle name="no dec 2 3 3 3" xfId="338" xr:uid="{00000000-0005-0000-0000-000051010000}"/>
    <cellStyle name="no dec 2 3 4" xfId="339" xr:uid="{00000000-0005-0000-0000-000052010000}"/>
    <cellStyle name="no dec 2 3 4 2" xfId="340" xr:uid="{00000000-0005-0000-0000-000053010000}"/>
    <cellStyle name="no dec 2 3 4 3" xfId="341" xr:uid="{00000000-0005-0000-0000-000054010000}"/>
    <cellStyle name="no dec 2 3 5" xfId="342" xr:uid="{00000000-0005-0000-0000-000055010000}"/>
    <cellStyle name="no dec 2 3 5 2" xfId="343" xr:uid="{00000000-0005-0000-0000-000056010000}"/>
    <cellStyle name="no dec 2 3 6" xfId="344" xr:uid="{00000000-0005-0000-0000-000057010000}"/>
    <cellStyle name="no dec 2 4" xfId="345" xr:uid="{00000000-0005-0000-0000-000058010000}"/>
    <cellStyle name="no dec 2 4 2" xfId="346" xr:uid="{00000000-0005-0000-0000-000059010000}"/>
    <cellStyle name="no dec 2 4 3" xfId="347" xr:uid="{00000000-0005-0000-0000-00005A010000}"/>
    <cellStyle name="no dec 2 4 3 2" xfId="348" xr:uid="{00000000-0005-0000-0000-00005B010000}"/>
    <cellStyle name="no dec 2 4 4" xfId="349" xr:uid="{00000000-0005-0000-0000-00005C010000}"/>
    <cellStyle name="no dec 2 4 5" xfId="350" xr:uid="{00000000-0005-0000-0000-00005D010000}"/>
    <cellStyle name="no dec 2 5" xfId="351" xr:uid="{00000000-0005-0000-0000-00005E010000}"/>
    <cellStyle name="no dec 2 5 2" xfId="352" xr:uid="{00000000-0005-0000-0000-00005F010000}"/>
    <cellStyle name="no dec 2 5 2 2" xfId="353" xr:uid="{00000000-0005-0000-0000-000060010000}"/>
    <cellStyle name="no dec 2 5 2 2 2" xfId="354" xr:uid="{00000000-0005-0000-0000-000061010000}"/>
    <cellStyle name="no dec 2 5 2 2 2 2" xfId="355" xr:uid="{00000000-0005-0000-0000-000062010000}"/>
    <cellStyle name="no dec 2 5 2 3" xfId="356" xr:uid="{00000000-0005-0000-0000-000063010000}"/>
    <cellStyle name="no dec 2 5 2 3 2" xfId="357" xr:uid="{00000000-0005-0000-0000-000064010000}"/>
    <cellStyle name="no dec 2 5 2 3 2 2" xfId="358" xr:uid="{00000000-0005-0000-0000-000065010000}"/>
    <cellStyle name="no dec 2 5 2 4" xfId="359" xr:uid="{00000000-0005-0000-0000-000066010000}"/>
    <cellStyle name="no dec 2 5 2 4 2" xfId="360" xr:uid="{00000000-0005-0000-0000-000067010000}"/>
    <cellStyle name="no dec 2 5 3" xfId="361" xr:uid="{00000000-0005-0000-0000-000068010000}"/>
    <cellStyle name="no dec 2 5 3 2" xfId="362" xr:uid="{00000000-0005-0000-0000-000069010000}"/>
    <cellStyle name="no dec 2 5 3 2 2" xfId="363" xr:uid="{00000000-0005-0000-0000-00006A010000}"/>
    <cellStyle name="no dec 2 5 4" xfId="364" xr:uid="{00000000-0005-0000-0000-00006B010000}"/>
    <cellStyle name="no dec 2 5 4 2" xfId="365" xr:uid="{00000000-0005-0000-0000-00006C010000}"/>
    <cellStyle name="no dec 2 5 4 3" xfId="366" xr:uid="{00000000-0005-0000-0000-00006D010000}"/>
    <cellStyle name="no dec 2 5 4 3 2" xfId="367" xr:uid="{00000000-0005-0000-0000-00006E010000}"/>
    <cellStyle name="no dec 2 5 5" xfId="368" xr:uid="{00000000-0005-0000-0000-00006F010000}"/>
    <cellStyle name="no dec 2 5 5 2" xfId="369" xr:uid="{00000000-0005-0000-0000-000070010000}"/>
    <cellStyle name="no dec 2 5 5 2 2" xfId="370" xr:uid="{00000000-0005-0000-0000-000071010000}"/>
    <cellStyle name="no dec 2 5 6" xfId="371" xr:uid="{00000000-0005-0000-0000-000072010000}"/>
    <cellStyle name="no dec 2 5 6 2" xfId="372" xr:uid="{00000000-0005-0000-0000-000073010000}"/>
    <cellStyle name="no dec 2 6" xfId="373" xr:uid="{00000000-0005-0000-0000-000074010000}"/>
    <cellStyle name="no dec 2 6 2" xfId="374" xr:uid="{00000000-0005-0000-0000-000075010000}"/>
    <cellStyle name="no dec 2 6 2 2" xfId="375" xr:uid="{00000000-0005-0000-0000-000076010000}"/>
    <cellStyle name="no dec 2 6 2 2 2" xfId="376" xr:uid="{00000000-0005-0000-0000-000077010000}"/>
    <cellStyle name="no dec 2 6 2 3" xfId="377" xr:uid="{00000000-0005-0000-0000-000078010000}"/>
    <cellStyle name="no dec 2 6 2 4" xfId="378" xr:uid="{00000000-0005-0000-0000-000079010000}"/>
    <cellStyle name="no dec 2 6 3" xfId="379" xr:uid="{00000000-0005-0000-0000-00007A010000}"/>
    <cellStyle name="no dec 2 6 3 2" xfId="380" xr:uid="{00000000-0005-0000-0000-00007B010000}"/>
    <cellStyle name="no dec 2 6 3 2 2" xfId="381" xr:uid="{00000000-0005-0000-0000-00007C010000}"/>
    <cellStyle name="no dec 2 6 4" xfId="382" xr:uid="{00000000-0005-0000-0000-00007D010000}"/>
    <cellStyle name="no dec 2 6 5" xfId="383" xr:uid="{00000000-0005-0000-0000-00007E010000}"/>
    <cellStyle name="no dec 2 6 5 2" xfId="384" xr:uid="{00000000-0005-0000-0000-00007F010000}"/>
    <cellStyle name="no dec 2 7" xfId="385" xr:uid="{00000000-0005-0000-0000-000080010000}"/>
    <cellStyle name="no dec 2 7 2" xfId="386" xr:uid="{00000000-0005-0000-0000-000081010000}"/>
    <cellStyle name="no dec 2 7 2 2" xfId="387" xr:uid="{00000000-0005-0000-0000-000082010000}"/>
    <cellStyle name="no dec 2 7 2 2 2" xfId="388" xr:uid="{00000000-0005-0000-0000-000083010000}"/>
    <cellStyle name="no dec 2 7 3" xfId="389" xr:uid="{00000000-0005-0000-0000-000084010000}"/>
    <cellStyle name="no dec 2 7 3 2" xfId="390" xr:uid="{00000000-0005-0000-0000-000085010000}"/>
    <cellStyle name="no dec 2 8" xfId="391" xr:uid="{00000000-0005-0000-0000-000086010000}"/>
    <cellStyle name="no dec 2 8 2" xfId="392" xr:uid="{00000000-0005-0000-0000-000087010000}"/>
    <cellStyle name="no dec 2 8 3" xfId="393" xr:uid="{00000000-0005-0000-0000-000088010000}"/>
    <cellStyle name="no dec 2 9" xfId="394" xr:uid="{00000000-0005-0000-0000-000089010000}"/>
    <cellStyle name="no dec 3" xfId="395" xr:uid="{00000000-0005-0000-0000-00008A010000}"/>
    <cellStyle name="no dec 3 2" xfId="396" xr:uid="{00000000-0005-0000-0000-00008B010000}"/>
    <cellStyle name="no dec 3 2 2" xfId="397" xr:uid="{00000000-0005-0000-0000-00008C010000}"/>
    <cellStyle name="no dec 3 2 3" xfId="398" xr:uid="{00000000-0005-0000-0000-00008D010000}"/>
    <cellStyle name="no dec 3 2 4" xfId="399" xr:uid="{00000000-0005-0000-0000-00008E010000}"/>
    <cellStyle name="no dec 3 3" xfId="400" xr:uid="{00000000-0005-0000-0000-00008F010000}"/>
    <cellStyle name="no dec 3 3 2" xfId="401" xr:uid="{00000000-0005-0000-0000-000090010000}"/>
    <cellStyle name="no dec 3 3 3" xfId="402" xr:uid="{00000000-0005-0000-0000-000091010000}"/>
    <cellStyle name="no dec 3 4" xfId="403" xr:uid="{00000000-0005-0000-0000-000092010000}"/>
    <cellStyle name="no dec 3 5" xfId="404" xr:uid="{00000000-0005-0000-0000-000093010000}"/>
    <cellStyle name="no dec 4" xfId="405" xr:uid="{00000000-0005-0000-0000-000094010000}"/>
    <cellStyle name="no dec 4 2" xfId="406" xr:uid="{00000000-0005-0000-0000-000095010000}"/>
    <cellStyle name="no dec 4 2 2" xfId="407" xr:uid="{00000000-0005-0000-0000-000096010000}"/>
    <cellStyle name="no dec 4 2 2 2" xfId="408" xr:uid="{00000000-0005-0000-0000-000097010000}"/>
    <cellStyle name="no dec 4 2 2 2 2" xfId="409" xr:uid="{00000000-0005-0000-0000-000098010000}"/>
    <cellStyle name="no dec 4 2 3" xfId="410" xr:uid="{00000000-0005-0000-0000-000099010000}"/>
    <cellStyle name="no dec 4 2 3 2" xfId="411" xr:uid="{00000000-0005-0000-0000-00009A010000}"/>
    <cellStyle name="no dec 4 2 3 2 2" xfId="412" xr:uid="{00000000-0005-0000-0000-00009B010000}"/>
    <cellStyle name="no dec 4 2 4" xfId="413" xr:uid="{00000000-0005-0000-0000-00009C010000}"/>
    <cellStyle name="no dec 4 2 4 2" xfId="414" xr:uid="{00000000-0005-0000-0000-00009D010000}"/>
    <cellStyle name="no dec 4 3" xfId="415" xr:uid="{00000000-0005-0000-0000-00009E010000}"/>
    <cellStyle name="no dec 4 3 2" xfId="416" xr:uid="{00000000-0005-0000-0000-00009F010000}"/>
    <cellStyle name="no dec 4 3 2 2" xfId="417" xr:uid="{00000000-0005-0000-0000-0000A0010000}"/>
    <cellStyle name="no dec 4 4" xfId="418" xr:uid="{00000000-0005-0000-0000-0000A1010000}"/>
    <cellStyle name="no dec 4 4 2" xfId="419" xr:uid="{00000000-0005-0000-0000-0000A2010000}"/>
    <cellStyle name="no dec 4 4 3" xfId="420" xr:uid="{00000000-0005-0000-0000-0000A3010000}"/>
    <cellStyle name="no dec 4 4 3 2" xfId="421" xr:uid="{00000000-0005-0000-0000-0000A4010000}"/>
    <cellStyle name="no dec 4 5" xfId="422" xr:uid="{00000000-0005-0000-0000-0000A5010000}"/>
    <cellStyle name="no dec 4 5 2" xfId="423" xr:uid="{00000000-0005-0000-0000-0000A6010000}"/>
    <cellStyle name="no dec 4 5 2 2" xfId="424" xr:uid="{00000000-0005-0000-0000-0000A7010000}"/>
    <cellStyle name="no dec 4 6" xfId="425" xr:uid="{00000000-0005-0000-0000-0000A8010000}"/>
    <cellStyle name="no dec 4 6 2" xfId="426" xr:uid="{00000000-0005-0000-0000-0000A9010000}"/>
    <cellStyle name="no dec 5" xfId="427" xr:uid="{00000000-0005-0000-0000-0000AA010000}"/>
    <cellStyle name="no dec 5 2" xfId="428" xr:uid="{00000000-0005-0000-0000-0000AB010000}"/>
    <cellStyle name="no dec 5 2 2" xfId="429" xr:uid="{00000000-0005-0000-0000-0000AC010000}"/>
    <cellStyle name="no dec 5 2 2 2" xfId="430" xr:uid="{00000000-0005-0000-0000-0000AD010000}"/>
    <cellStyle name="no dec 5 3" xfId="431" xr:uid="{00000000-0005-0000-0000-0000AE010000}"/>
    <cellStyle name="no dec 5 3 2" xfId="432" xr:uid="{00000000-0005-0000-0000-0000AF010000}"/>
    <cellStyle name="no dec 5 3 2 2" xfId="433" xr:uid="{00000000-0005-0000-0000-0000B0010000}"/>
    <cellStyle name="no dec 5 4" xfId="434" xr:uid="{00000000-0005-0000-0000-0000B1010000}"/>
    <cellStyle name="no dec 5 4 2" xfId="435" xr:uid="{00000000-0005-0000-0000-0000B2010000}"/>
    <cellStyle name="no dec 6" xfId="436" xr:uid="{00000000-0005-0000-0000-0000B3010000}"/>
    <cellStyle name="no dec 6 2" xfId="437" xr:uid="{00000000-0005-0000-0000-0000B4010000}"/>
    <cellStyle name="no dec 6 2 2" xfId="438" xr:uid="{00000000-0005-0000-0000-0000B5010000}"/>
    <cellStyle name="no dec 6 2 2 2" xfId="439" xr:uid="{00000000-0005-0000-0000-0000B6010000}"/>
    <cellStyle name="no dec 6 3" xfId="440" xr:uid="{00000000-0005-0000-0000-0000B7010000}"/>
    <cellStyle name="no dec 6 3 2" xfId="441" xr:uid="{00000000-0005-0000-0000-0000B8010000}"/>
    <cellStyle name="no dec 7" xfId="442" xr:uid="{00000000-0005-0000-0000-0000B9010000}"/>
    <cellStyle name="no dec 7 2" xfId="443" xr:uid="{00000000-0005-0000-0000-0000BA010000}"/>
    <cellStyle name="no dec 8" xfId="444" xr:uid="{00000000-0005-0000-0000-0000BB010000}"/>
    <cellStyle name="no dec 8 2" xfId="445" xr:uid="{00000000-0005-0000-0000-0000BC010000}"/>
    <cellStyle name="no dec_基本設計書更新履歴一覧" xfId="446" xr:uid="{00000000-0005-0000-0000-0000BD010000}"/>
    <cellStyle name="Normal - Style1" xfId="447" xr:uid="{00000000-0005-0000-0000-0000BE010000}"/>
    <cellStyle name="Normal - Style1 2" xfId="448" xr:uid="{00000000-0005-0000-0000-0000BF010000}"/>
    <cellStyle name="Normal - Style1 3" xfId="449" xr:uid="{00000000-0005-0000-0000-0000C0010000}"/>
    <cellStyle name="Normal - Style1 4" xfId="450" xr:uid="{00000000-0005-0000-0000-0000C1010000}"/>
    <cellStyle name="Normal_#18-Internet" xfId="451" xr:uid="{00000000-0005-0000-0000-0000C2010000}"/>
    <cellStyle name="Percent [2]" xfId="452" xr:uid="{00000000-0005-0000-0000-0000C3010000}"/>
    <cellStyle name="price" xfId="453" xr:uid="{00000000-0005-0000-0000-0000C4010000}"/>
    <cellStyle name="PSChar" xfId="454" xr:uid="{00000000-0005-0000-0000-0000C5010000}"/>
    <cellStyle name="PSHeading" xfId="455" xr:uid="{00000000-0005-0000-0000-0000C6010000}"/>
    <cellStyle name="revised" xfId="456" xr:uid="{00000000-0005-0000-0000-0000C7010000}"/>
    <cellStyle name="SAPBEXaggData" xfId="457" xr:uid="{00000000-0005-0000-0000-0000C8010000}"/>
    <cellStyle name="SAPBEXaggDataEmph" xfId="458" xr:uid="{00000000-0005-0000-0000-0000C9010000}"/>
    <cellStyle name="SAPBEXaggItem" xfId="459" xr:uid="{00000000-0005-0000-0000-0000CA010000}"/>
    <cellStyle name="SAPBEXaggItemX" xfId="460" xr:uid="{00000000-0005-0000-0000-0000CB010000}"/>
    <cellStyle name="SAPBEXchaText" xfId="461" xr:uid="{00000000-0005-0000-0000-0000CC010000}"/>
    <cellStyle name="SAPBEXexcBad7" xfId="462" xr:uid="{00000000-0005-0000-0000-0000CD010000}"/>
    <cellStyle name="SAPBEXexcBad8" xfId="463" xr:uid="{00000000-0005-0000-0000-0000CE010000}"/>
    <cellStyle name="SAPBEXexcBad9" xfId="464" xr:uid="{00000000-0005-0000-0000-0000CF010000}"/>
    <cellStyle name="SAPBEXexcCritical4" xfId="465" xr:uid="{00000000-0005-0000-0000-0000D0010000}"/>
    <cellStyle name="SAPBEXexcCritical5" xfId="466" xr:uid="{00000000-0005-0000-0000-0000D1010000}"/>
    <cellStyle name="SAPBEXexcCritical6" xfId="467" xr:uid="{00000000-0005-0000-0000-0000D2010000}"/>
    <cellStyle name="SAPBEXexcGood1" xfId="468" xr:uid="{00000000-0005-0000-0000-0000D3010000}"/>
    <cellStyle name="SAPBEXexcGood2" xfId="469" xr:uid="{00000000-0005-0000-0000-0000D4010000}"/>
    <cellStyle name="SAPBEXexcGood3" xfId="470" xr:uid="{00000000-0005-0000-0000-0000D5010000}"/>
    <cellStyle name="SAPBEXfilterDrill" xfId="471" xr:uid="{00000000-0005-0000-0000-0000D6010000}"/>
    <cellStyle name="SAPBEXfilterItem" xfId="472" xr:uid="{00000000-0005-0000-0000-0000D7010000}"/>
    <cellStyle name="SAPBEXfilterText" xfId="473" xr:uid="{00000000-0005-0000-0000-0000D8010000}"/>
    <cellStyle name="SAPBEXformats" xfId="474" xr:uid="{00000000-0005-0000-0000-0000D9010000}"/>
    <cellStyle name="SAPBEXheaderItem" xfId="475" xr:uid="{00000000-0005-0000-0000-0000DA010000}"/>
    <cellStyle name="SAPBEXheaderText" xfId="476" xr:uid="{00000000-0005-0000-0000-0000DB010000}"/>
    <cellStyle name="SAPBEXHLevel0" xfId="477" xr:uid="{00000000-0005-0000-0000-0000DC010000}"/>
    <cellStyle name="SAPBEXHLevel0X" xfId="478" xr:uid="{00000000-0005-0000-0000-0000DD010000}"/>
    <cellStyle name="SAPBEXHLevel1" xfId="479" xr:uid="{00000000-0005-0000-0000-0000DE010000}"/>
    <cellStyle name="SAPBEXHLevel1X" xfId="480" xr:uid="{00000000-0005-0000-0000-0000DF010000}"/>
    <cellStyle name="SAPBEXHLevel2" xfId="481" xr:uid="{00000000-0005-0000-0000-0000E0010000}"/>
    <cellStyle name="SAPBEXHLevel2X" xfId="482" xr:uid="{00000000-0005-0000-0000-0000E1010000}"/>
    <cellStyle name="SAPBEXHLevel3" xfId="483" xr:uid="{00000000-0005-0000-0000-0000E2010000}"/>
    <cellStyle name="SAPBEXHLevel3X" xfId="484" xr:uid="{00000000-0005-0000-0000-0000E3010000}"/>
    <cellStyle name="SAPBEXresData" xfId="485" xr:uid="{00000000-0005-0000-0000-0000E4010000}"/>
    <cellStyle name="SAPBEXresDataEmph" xfId="486" xr:uid="{00000000-0005-0000-0000-0000E5010000}"/>
    <cellStyle name="SAPBEXresItem" xfId="487" xr:uid="{00000000-0005-0000-0000-0000E6010000}"/>
    <cellStyle name="SAPBEXresItemX" xfId="488" xr:uid="{00000000-0005-0000-0000-0000E7010000}"/>
    <cellStyle name="SAPBEXstdData" xfId="489" xr:uid="{00000000-0005-0000-0000-0000E8010000}"/>
    <cellStyle name="SAPBEXstdDataEmph" xfId="490" xr:uid="{00000000-0005-0000-0000-0000E9010000}"/>
    <cellStyle name="SAPBEXstdItem" xfId="491" xr:uid="{00000000-0005-0000-0000-0000EA010000}"/>
    <cellStyle name="SAPBEXstdItemX" xfId="492" xr:uid="{00000000-0005-0000-0000-0000EB010000}"/>
    <cellStyle name="SAPBEXtitle" xfId="493" xr:uid="{00000000-0005-0000-0000-0000EC010000}"/>
    <cellStyle name="SAPBEXundefined" xfId="494" xr:uid="{00000000-0005-0000-0000-0000ED010000}"/>
    <cellStyle name="section" xfId="495" xr:uid="{00000000-0005-0000-0000-0000EE010000}"/>
    <cellStyle name="SPOl" xfId="496" xr:uid="{00000000-0005-0000-0000-0000EF010000}"/>
    <cellStyle name="Standaard_laroux" xfId="497" xr:uid="{00000000-0005-0000-0000-0000F0010000}"/>
    <cellStyle name="subhead" xfId="498" xr:uid="{00000000-0005-0000-0000-0000F1010000}"/>
    <cellStyle name="title" xfId="499" xr:uid="{00000000-0005-0000-0000-0000F2010000}"/>
    <cellStyle name="Valuta [0]_laroux" xfId="500" xr:uid="{00000000-0005-0000-0000-0000F3010000}"/>
    <cellStyle name="Valuta_laroux" xfId="501" xr:uid="{00000000-0005-0000-0000-0000F4010000}"/>
    <cellStyle name="yumi" xfId="502" xr:uid="{00000000-0005-0000-0000-0000F5010000}"/>
    <cellStyle name="アクセント 1 2" xfId="503" xr:uid="{00000000-0005-0000-0000-0000F6010000}"/>
    <cellStyle name="アクセント 1 2 2" xfId="504" xr:uid="{00000000-0005-0000-0000-0000F7010000}"/>
    <cellStyle name="アクセント 1 2 3" xfId="505" xr:uid="{00000000-0005-0000-0000-0000F8010000}"/>
    <cellStyle name="アクセント 1 2 4" xfId="506" xr:uid="{00000000-0005-0000-0000-0000F9010000}"/>
    <cellStyle name="アクセント 1 2 5" xfId="507" xr:uid="{00000000-0005-0000-0000-0000FA010000}"/>
    <cellStyle name="アクセント 1 3" xfId="508" xr:uid="{00000000-0005-0000-0000-0000FB010000}"/>
    <cellStyle name="アクセント 1 3 2" xfId="509" xr:uid="{00000000-0005-0000-0000-0000FC010000}"/>
    <cellStyle name="アクセント 1 3 3" xfId="510" xr:uid="{00000000-0005-0000-0000-0000FD010000}"/>
    <cellStyle name="アクセント 1 3 4" xfId="511" xr:uid="{00000000-0005-0000-0000-0000FE010000}"/>
    <cellStyle name="アクセント 1 3 5" xfId="512" xr:uid="{00000000-0005-0000-0000-0000FF010000}"/>
    <cellStyle name="アクセント 1 4" xfId="513" xr:uid="{00000000-0005-0000-0000-000000020000}"/>
    <cellStyle name="アクセント 1 4 2" xfId="514" xr:uid="{00000000-0005-0000-0000-000001020000}"/>
    <cellStyle name="アクセント 1 4 3" xfId="515" xr:uid="{00000000-0005-0000-0000-000002020000}"/>
    <cellStyle name="アクセント 1 5" xfId="516" xr:uid="{00000000-0005-0000-0000-000003020000}"/>
    <cellStyle name="アクセント 1 6" xfId="517" xr:uid="{00000000-0005-0000-0000-000004020000}"/>
    <cellStyle name="アクセント 2 2" xfId="518" xr:uid="{00000000-0005-0000-0000-000005020000}"/>
    <cellStyle name="アクセント 2 2 2" xfId="519" xr:uid="{00000000-0005-0000-0000-000006020000}"/>
    <cellStyle name="アクセント 2 2 3" xfId="520" xr:uid="{00000000-0005-0000-0000-000007020000}"/>
    <cellStyle name="アクセント 2 2 4" xfId="521" xr:uid="{00000000-0005-0000-0000-000008020000}"/>
    <cellStyle name="アクセント 2 2 5" xfId="522" xr:uid="{00000000-0005-0000-0000-000009020000}"/>
    <cellStyle name="アクセント 2 3" xfId="523" xr:uid="{00000000-0005-0000-0000-00000A020000}"/>
    <cellStyle name="アクセント 2 3 2" xfId="524" xr:uid="{00000000-0005-0000-0000-00000B020000}"/>
    <cellStyle name="アクセント 2 3 3" xfId="525" xr:uid="{00000000-0005-0000-0000-00000C020000}"/>
    <cellStyle name="アクセント 2 3 4" xfId="526" xr:uid="{00000000-0005-0000-0000-00000D020000}"/>
    <cellStyle name="アクセント 2 3 5" xfId="527" xr:uid="{00000000-0005-0000-0000-00000E020000}"/>
    <cellStyle name="アクセント 2 4" xfId="528" xr:uid="{00000000-0005-0000-0000-00000F020000}"/>
    <cellStyle name="アクセント 2 4 2" xfId="529" xr:uid="{00000000-0005-0000-0000-000010020000}"/>
    <cellStyle name="アクセント 2 4 3" xfId="530" xr:uid="{00000000-0005-0000-0000-000011020000}"/>
    <cellStyle name="アクセント 2 5" xfId="531" xr:uid="{00000000-0005-0000-0000-000012020000}"/>
    <cellStyle name="アクセント 2 6" xfId="532" xr:uid="{00000000-0005-0000-0000-000013020000}"/>
    <cellStyle name="アクセント 3 2" xfId="533" xr:uid="{00000000-0005-0000-0000-000014020000}"/>
    <cellStyle name="アクセント 3 2 2" xfId="534" xr:uid="{00000000-0005-0000-0000-000015020000}"/>
    <cellStyle name="アクセント 3 2 3" xfId="535" xr:uid="{00000000-0005-0000-0000-000016020000}"/>
    <cellStyle name="アクセント 3 2 4" xfId="536" xr:uid="{00000000-0005-0000-0000-000017020000}"/>
    <cellStyle name="アクセント 3 2 5" xfId="537" xr:uid="{00000000-0005-0000-0000-000018020000}"/>
    <cellStyle name="アクセント 3 3" xfId="538" xr:uid="{00000000-0005-0000-0000-000019020000}"/>
    <cellStyle name="アクセント 3 3 2" xfId="539" xr:uid="{00000000-0005-0000-0000-00001A020000}"/>
    <cellStyle name="アクセント 3 3 3" xfId="540" xr:uid="{00000000-0005-0000-0000-00001B020000}"/>
    <cellStyle name="アクセント 3 3 4" xfId="541" xr:uid="{00000000-0005-0000-0000-00001C020000}"/>
    <cellStyle name="アクセント 3 3 5" xfId="542" xr:uid="{00000000-0005-0000-0000-00001D020000}"/>
    <cellStyle name="アクセント 3 4" xfId="543" xr:uid="{00000000-0005-0000-0000-00001E020000}"/>
    <cellStyle name="アクセント 3 4 2" xfId="544" xr:uid="{00000000-0005-0000-0000-00001F020000}"/>
    <cellStyle name="アクセント 3 4 3" xfId="545" xr:uid="{00000000-0005-0000-0000-000020020000}"/>
    <cellStyle name="アクセント 3 5" xfId="546" xr:uid="{00000000-0005-0000-0000-000021020000}"/>
    <cellStyle name="アクセント 3 6" xfId="547" xr:uid="{00000000-0005-0000-0000-000022020000}"/>
    <cellStyle name="アクセント 4 2" xfId="548" xr:uid="{00000000-0005-0000-0000-000023020000}"/>
    <cellStyle name="アクセント 4 2 2" xfId="549" xr:uid="{00000000-0005-0000-0000-000024020000}"/>
    <cellStyle name="アクセント 4 2 3" xfId="550" xr:uid="{00000000-0005-0000-0000-000025020000}"/>
    <cellStyle name="アクセント 4 2 4" xfId="551" xr:uid="{00000000-0005-0000-0000-000026020000}"/>
    <cellStyle name="アクセント 4 2 5" xfId="552" xr:uid="{00000000-0005-0000-0000-000027020000}"/>
    <cellStyle name="アクセント 4 3" xfId="553" xr:uid="{00000000-0005-0000-0000-000028020000}"/>
    <cellStyle name="アクセント 4 3 2" xfId="554" xr:uid="{00000000-0005-0000-0000-000029020000}"/>
    <cellStyle name="アクセント 4 3 3" xfId="555" xr:uid="{00000000-0005-0000-0000-00002A020000}"/>
    <cellStyle name="アクセント 4 3 4" xfId="556" xr:uid="{00000000-0005-0000-0000-00002B020000}"/>
    <cellStyle name="アクセント 4 3 5" xfId="557" xr:uid="{00000000-0005-0000-0000-00002C020000}"/>
    <cellStyle name="アクセント 4 4" xfId="558" xr:uid="{00000000-0005-0000-0000-00002D020000}"/>
    <cellStyle name="アクセント 4 4 2" xfId="559" xr:uid="{00000000-0005-0000-0000-00002E020000}"/>
    <cellStyle name="アクセント 4 4 3" xfId="560" xr:uid="{00000000-0005-0000-0000-00002F020000}"/>
    <cellStyle name="アクセント 4 5" xfId="561" xr:uid="{00000000-0005-0000-0000-000030020000}"/>
    <cellStyle name="アクセント 4 6" xfId="562" xr:uid="{00000000-0005-0000-0000-000031020000}"/>
    <cellStyle name="アクセント 5 2" xfId="563" xr:uid="{00000000-0005-0000-0000-000032020000}"/>
    <cellStyle name="アクセント 5 2 2" xfId="564" xr:uid="{00000000-0005-0000-0000-000033020000}"/>
    <cellStyle name="アクセント 5 2 3" xfId="565" xr:uid="{00000000-0005-0000-0000-000034020000}"/>
    <cellStyle name="アクセント 5 2 4" xfId="566" xr:uid="{00000000-0005-0000-0000-000035020000}"/>
    <cellStyle name="アクセント 5 2 5" xfId="567" xr:uid="{00000000-0005-0000-0000-000036020000}"/>
    <cellStyle name="アクセント 5 3" xfId="568" xr:uid="{00000000-0005-0000-0000-000037020000}"/>
    <cellStyle name="アクセント 5 3 2" xfId="569" xr:uid="{00000000-0005-0000-0000-000038020000}"/>
    <cellStyle name="アクセント 5 3 3" xfId="570" xr:uid="{00000000-0005-0000-0000-000039020000}"/>
    <cellStyle name="アクセント 5 3 4" xfId="571" xr:uid="{00000000-0005-0000-0000-00003A020000}"/>
    <cellStyle name="アクセント 5 3 5" xfId="572" xr:uid="{00000000-0005-0000-0000-00003B020000}"/>
    <cellStyle name="アクセント 5 4" xfId="573" xr:uid="{00000000-0005-0000-0000-00003C020000}"/>
    <cellStyle name="アクセント 5 4 2" xfId="574" xr:uid="{00000000-0005-0000-0000-00003D020000}"/>
    <cellStyle name="アクセント 5 4 3" xfId="575" xr:uid="{00000000-0005-0000-0000-00003E020000}"/>
    <cellStyle name="アクセント 5 5" xfId="576" xr:uid="{00000000-0005-0000-0000-00003F020000}"/>
    <cellStyle name="アクセント 5 6" xfId="577" xr:uid="{00000000-0005-0000-0000-000040020000}"/>
    <cellStyle name="アクセント 6 2" xfId="578" xr:uid="{00000000-0005-0000-0000-000041020000}"/>
    <cellStyle name="アクセント 6 2 2" xfId="579" xr:uid="{00000000-0005-0000-0000-000042020000}"/>
    <cellStyle name="アクセント 6 2 3" xfId="580" xr:uid="{00000000-0005-0000-0000-000043020000}"/>
    <cellStyle name="アクセント 6 2 4" xfId="581" xr:uid="{00000000-0005-0000-0000-000044020000}"/>
    <cellStyle name="アクセント 6 2 5" xfId="582" xr:uid="{00000000-0005-0000-0000-000045020000}"/>
    <cellStyle name="アクセント 6 3" xfId="583" xr:uid="{00000000-0005-0000-0000-000046020000}"/>
    <cellStyle name="アクセント 6 3 2" xfId="584" xr:uid="{00000000-0005-0000-0000-000047020000}"/>
    <cellStyle name="アクセント 6 3 3" xfId="585" xr:uid="{00000000-0005-0000-0000-000048020000}"/>
    <cellStyle name="アクセント 6 3 4" xfId="586" xr:uid="{00000000-0005-0000-0000-000049020000}"/>
    <cellStyle name="アクセント 6 3 5" xfId="587" xr:uid="{00000000-0005-0000-0000-00004A020000}"/>
    <cellStyle name="アクセント 6 4" xfId="588" xr:uid="{00000000-0005-0000-0000-00004B020000}"/>
    <cellStyle name="アクセント 6 4 2" xfId="589" xr:uid="{00000000-0005-0000-0000-00004C020000}"/>
    <cellStyle name="アクセント 6 4 3" xfId="590" xr:uid="{00000000-0005-0000-0000-00004D020000}"/>
    <cellStyle name="アクセント 6 5" xfId="591" xr:uid="{00000000-0005-0000-0000-00004E020000}"/>
    <cellStyle name="アクセント 6 6" xfId="592" xr:uid="{00000000-0005-0000-0000-00004F020000}"/>
    <cellStyle name="ｶｯｺ" xfId="593" xr:uid="{00000000-0005-0000-0000-000050020000}"/>
    <cellStyle name="スタイル 1" xfId="594" xr:uid="{00000000-0005-0000-0000-000051020000}"/>
    <cellStyle name="スタイル 1 2" xfId="595" xr:uid="{00000000-0005-0000-0000-000052020000}"/>
    <cellStyle name="タイトル 2" xfId="596" xr:uid="{00000000-0005-0000-0000-000053020000}"/>
    <cellStyle name="タイトル 2 2" xfId="597" xr:uid="{00000000-0005-0000-0000-000054020000}"/>
    <cellStyle name="タイトル 2 3" xfId="598" xr:uid="{00000000-0005-0000-0000-000055020000}"/>
    <cellStyle name="タイトル 2 4" xfId="599" xr:uid="{00000000-0005-0000-0000-000056020000}"/>
    <cellStyle name="タイトル 2 5" xfId="600" xr:uid="{00000000-0005-0000-0000-000057020000}"/>
    <cellStyle name="タイトル 3" xfId="601" xr:uid="{00000000-0005-0000-0000-000058020000}"/>
    <cellStyle name="タイトル 3 2" xfId="602" xr:uid="{00000000-0005-0000-0000-000059020000}"/>
    <cellStyle name="タイトル 3 3" xfId="603" xr:uid="{00000000-0005-0000-0000-00005A020000}"/>
    <cellStyle name="タイトル 3 4" xfId="604" xr:uid="{00000000-0005-0000-0000-00005B020000}"/>
    <cellStyle name="タイトル 3 5" xfId="605" xr:uid="{00000000-0005-0000-0000-00005C020000}"/>
    <cellStyle name="タイトル 4" xfId="606" xr:uid="{00000000-0005-0000-0000-00005D020000}"/>
    <cellStyle name="タイトル 4 2" xfId="607" xr:uid="{00000000-0005-0000-0000-00005E020000}"/>
    <cellStyle name="タイトル 4 3" xfId="608" xr:uid="{00000000-0005-0000-0000-00005F020000}"/>
    <cellStyle name="タイトル 5" xfId="609" xr:uid="{00000000-0005-0000-0000-000060020000}"/>
    <cellStyle name="チェック セル 2" xfId="610" xr:uid="{00000000-0005-0000-0000-000061020000}"/>
    <cellStyle name="チェック セル 2 2" xfId="611" xr:uid="{00000000-0005-0000-0000-000062020000}"/>
    <cellStyle name="チェック セル 2 3" xfId="612" xr:uid="{00000000-0005-0000-0000-000063020000}"/>
    <cellStyle name="チェック セル 2 4" xfId="613" xr:uid="{00000000-0005-0000-0000-000064020000}"/>
    <cellStyle name="チェック セル 2 5" xfId="614" xr:uid="{00000000-0005-0000-0000-000065020000}"/>
    <cellStyle name="チェック セル 3" xfId="615" xr:uid="{00000000-0005-0000-0000-000066020000}"/>
    <cellStyle name="チェック セル 3 2" xfId="616" xr:uid="{00000000-0005-0000-0000-000067020000}"/>
    <cellStyle name="チェック セル 3 3" xfId="617" xr:uid="{00000000-0005-0000-0000-000068020000}"/>
    <cellStyle name="チェック セル 3 4" xfId="618" xr:uid="{00000000-0005-0000-0000-000069020000}"/>
    <cellStyle name="チェック セル 3 5" xfId="619" xr:uid="{00000000-0005-0000-0000-00006A020000}"/>
    <cellStyle name="チェック セル 4" xfId="620" xr:uid="{00000000-0005-0000-0000-00006B020000}"/>
    <cellStyle name="チェック セル 4 2" xfId="621" xr:uid="{00000000-0005-0000-0000-00006C020000}"/>
    <cellStyle name="チェック セル 4 3" xfId="622" xr:uid="{00000000-0005-0000-0000-00006D020000}"/>
    <cellStyle name="チェック セル 5" xfId="623" xr:uid="{00000000-0005-0000-0000-00006E020000}"/>
    <cellStyle name="チェック セル 6" xfId="624" xr:uid="{00000000-0005-0000-0000-00006F020000}"/>
    <cellStyle name="どちらでもない 2" xfId="625" xr:uid="{00000000-0005-0000-0000-000070020000}"/>
    <cellStyle name="どちらでもない 2 2" xfId="626" xr:uid="{00000000-0005-0000-0000-000071020000}"/>
    <cellStyle name="どちらでもない 2 3" xfId="627" xr:uid="{00000000-0005-0000-0000-000072020000}"/>
    <cellStyle name="どちらでもない 2 4" xfId="628" xr:uid="{00000000-0005-0000-0000-000073020000}"/>
    <cellStyle name="どちらでもない 2 5" xfId="629" xr:uid="{00000000-0005-0000-0000-000074020000}"/>
    <cellStyle name="どちらでもない 3" xfId="630" xr:uid="{00000000-0005-0000-0000-000075020000}"/>
    <cellStyle name="どちらでもない 3 2" xfId="631" xr:uid="{00000000-0005-0000-0000-000076020000}"/>
    <cellStyle name="どちらでもない 3 3" xfId="632" xr:uid="{00000000-0005-0000-0000-000077020000}"/>
    <cellStyle name="どちらでもない 3 4" xfId="633" xr:uid="{00000000-0005-0000-0000-000078020000}"/>
    <cellStyle name="どちらでもない 3 5" xfId="634" xr:uid="{00000000-0005-0000-0000-000079020000}"/>
    <cellStyle name="どちらでもない 4" xfId="635" xr:uid="{00000000-0005-0000-0000-00007A020000}"/>
    <cellStyle name="どちらでもない 4 2" xfId="636" xr:uid="{00000000-0005-0000-0000-00007B020000}"/>
    <cellStyle name="どちらでもない 4 3" xfId="637" xr:uid="{00000000-0005-0000-0000-00007C020000}"/>
    <cellStyle name="どちらでもない 5" xfId="638" xr:uid="{00000000-0005-0000-0000-00007D020000}"/>
    <cellStyle name="どちらでもない 6" xfId="639" xr:uid="{00000000-0005-0000-0000-00007E020000}"/>
    <cellStyle name="パーセント 2" xfId="640" xr:uid="{00000000-0005-0000-0000-00007F020000}"/>
    <cellStyle name="パーセント 3" xfId="641" xr:uid="{00000000-0005-0000-0000-000080020000}"/>
    <cellStyle name="ハイパーリンク 2" xfId="642" xr:uid="{00000000-0005-0000-0000-000081020000}"/>
    <cellStyle name="ハイパーリンク 2 2" xfId="643" xr:uid="{00000000-0005-0000-0000-000082020000}"/>
    <cellStyle name="ハイパーリンク 2_基本設計書更新履歴一覧" xfId="644" xr:uid="{00000000-0005-0000-0000-000083020000}"/>
    <cellStyle name="ハイパーリンク 3" xfId="645" xr:uid="{00000000-0005-0000-0000-000084020000}"/>
    <cellStyle name="ハイパーリンク 4" xfId="646" xr:uid="{00000000-0005-0000-0000-000085020000}"/>
    <cellStyle name="ハイパーリンク 5" xfId="647" xr:uid="{00000000-0005-0000-0000-000086020000}"/>
    <cellStyle name="ハイパーリンク 6" xfId="648" xr:uid="{00000000-0005-0000-0000-000087020000}"/>
    <cellStyle name="メモ 2" xfId="649" xr:uid="{00000000-0005-0000-0000-000088020000}"/>
    <cellStyle name="メモ 2 2" xfId="650" xr:uid="{00000000-0005-0000-0000-000089020000}"/>
    <cellStyle name="メモ 2 3" xfId="651" xr:uid="{00000000-0005-0000-0000-00008A020000}"/>
    <cellStyle name="メモ 2 3 2" xfId="652" xr:uid="{00000000-0005-0000-0000-00008B020000}"/>
    <cellStyle name="メモ 2 4" xfId="653" xr:uid="{00000000-0005-0000-0000-00008C020000}"/>
    <cellStyle name="メモ 2 5" xfId="654" xr:uid="{00000000-0005-0000-0000-00008D020000}"/>
    <cellStyle name="メモ 2 6" xfId="655" xr:uid="{00000000-0005-0000-0000-00008E020000}"/>
    <cellStyle name="メモ 2 7" xfId="656" xr:uid="{00000000-0005-0000-0000-00008F020000}"/>
    <cellStyle name="メモ 3" xfId="657" xr:uid="{00000000-0005-0000-0000-000090020000}"/>
    <cellStyle name="メモ 3 2" xfId="658" xr:uid="{00000000-0005-0000-0000-000091020000}"/>
    <cellStyle name="メモ 3 2 2" xfId="659" xr:uid="{00000000-0005-0000-0000-000092020000}"/>
    <cellStyle name="メモ 3 2 3" xfId="660" xr:uid="{00000000-0005-0000-0000-000093020000}"/>
    <cellStyle name="メモ 3 2 3 2" xfId="661" xr:uid="{00000000-0005-0000-0000-000094020000}"/>
    <cellStyle name="メモ 3 2 4" xfId="662" xr:uid="{00000000-0005-0000-0000-000095020000}"/>
    <cellStyle name="メモ 3 3" xfId="663" xr:uid="{00000000-0005-0000-0000-000096020000}"/>
    <cellStyle name="メモ 3 3 2" xfId="664" xr:uid="{00000000-0005-0000-0000-000097020000}"/>
    <cellStyle name="メモ 3 3 3" xfId="665" xr:uid="{00000000-0005-0000-0000-000098020000}"/>
    <cellStyle name="メモ 3 3 3 2" xfId="666" xr:uid="{00000000-0005-0000-0000-000099020000}"/>
    <cellStyle name="メモ 3 3 4" xfId="667" xr:uid="{00000000-0005-0000-0000-00009A020000}"/>
    <cellStyle name="メモ 3 4" xfId="668" xr:uid="{00000000-0005-0000-0000-00009B020000}"/>
    <cellStyle name="メモ 3 5" xfId="669" xr:uid="{00000000-0005-0000-0000-00009C020000}"/>
    <cellStyle name="メモ 3 6" xfId="670" xr:uid="{00000000-0005-0000-0000-00009D020000}"/>
    <cellStyle name="メモ 3 7" xfId="671" xr:uid="{00000000-0005-0000-0000-00009E020000}"/>
    <cellStyle name="メモ 4" xfId="672" xr:uid="{00000000-0005-0000-0000-00009F020000}"/>
    <cellStyle name="メモ 4 2" xfId="673" xr:uid="{00000000-0005-0000-0000-0000A0020000}"/>
    <cellStyle name="メモ 4 3" xfId="674" xr:uid="{00000000-0005-0000-0000-0000A1020000}"/>
    <cellStyle name="メモ 4 4" xfId="675" xr:uid="{00000000-0005-0000-0000-0000A2020000}"/>
    <cellStyle name="メモ 5" xfId="676" xr:uid="{00000000-0005-0000-0000-0000A3020000}"/>
    <cellStyle name="メモ 6" xfId="677" xr:uid="{00000000-0005-0000-0000-0000A4020000}"/>
    <cellStyle name="リンク セル 2" xfId="678" xr:uid="{00000000-0005-0000-0000-0000A5020000}"/>
    <cellStyle name="リンク セル 2 2" xfId="679" xr:uid="{00000000-0005-0000-0000-0000A6020000}"/>
    <cellStyle name="リンク セル 2 3" xfId="680" xr:uid="{00000000-0005-0000-0000-0000A7020000}"/>
    <cellStyle name="リンク セル 2 4" xfId="681" xr:uid="{00000000-0005-0000-0000-0000A8020000}"/>
    <cellStyle name="リンク セル 2 5" xfId="682" xr:uid="{00000000-0005-0000-0000-0000A9020000}"/>
    <cellStyle name="リンク セル 3" xfId="683" xr:uid="{00000000-0005-0000-0000-0000AA020000}"/>
    <cellStyle name="リンク セル 3 2" xfId="684" xr:uid="{00000000-0005-0000-0000-0000AB020000}"/>
    <cellStyle name="リンク セル 3 3" xfId="685" xr:uid="{00000000-0005-0000-0000-0000AC020000}"/>
    <cellStyle name="リンク セル 3 4" xfId="686" xr:uid="{00000000-0005-0000-0000-0000AD020000}"/>
    <cellStyle name="リンク セル 3 5" xfId="687" xr:uid="{00000000-0005-0000-0000-0000AE020000}"/>
    <cellStyle name="リンク セル 4" xfId="688" xr:uid="{00000000-0005-0000-0000-0000AF020000}"/>
    <cellStyle name="リンク セル 4 2" xfId="689" xr:uid="{00000000-0005-0000-0000-0000B0020000}"/>
    <cellStyle name="リンク セル 4 3" xfId="690" xr:uid="{00000000-0005-0000-0000-0000B1020000}"/>
    <cellStyle name="リンク セル 5" xfId="691" xr:uid="{00000000-0005-0000-0000-0000B2020000}"/>
    <cellStyle name="リンク セル 6" xfId="692" xr:uid="{00000000-0005-0000-0000-0000B3020000}"/>
    <cellStyle name="_x001d_・_x000c_ﾏ・_x000d_ﾂ・_x0001__x0016__x0011_F5_x0007__x0001__x0001_" xfId="693" xr:uid="{00000000-0005-0000-0000-0000B4020000}"/>
    <cellStyle name="悪い 2" xfId="694" xr:uid="{00000000-0005-0000-0000-0000B5020000}"/>
    <cellStyle name="悪い 2 2" xfId="695" xr:uid="{00000000-0005-0000-0000-0000B6020000}"/>
    <cellStyle name="悪い 2 3" xfId="696" xr:uid="{00000000-0005-0000-0000-0000B7020000}"/>
    <cellStyle name="悪い 2 4" xfId="697" xr:uid="{00000000-0005-0000-0000-0000B8020000}"/>
    <cellStyle name="悪い 2 5" xfId="698" xr:uid="{00000000-0005-0000-0000-0000B9020000}"/>
    <cellStyle name="悪い 3" xfId="699" xr:uid="{00000000-0005-0000-0000-0000BA020000}"/>
    <cellStyle name="悪い 3 2" xfId="700" xr:uid="{00000000-0005-0000-0000-0000BB020000}"/>
    <cellStyle name="悪い 3 3" xfId="701" xr:uid="{00000000-0005-0000-0000-0000BC020000}"/>
    <cellStyle name="悪い 3 4" xfId="702" xr:uid="{00000000-0005-0000-0000-0000BD020000}"/>
    <cellStyle name="悪い 4" xfId="703" xr:uid="{00000000-0005-0000-0000-0000BE020000}"/>
    <cellStyle name="悪い 4 2" xfId="704" xr:uid="{00000000-0005-0000-0000-0000BF020000}"/>
    <cellStyle name="悪い 4 3" xfId="705" xr:uid="{00000000-0005-0000-0000-0000C0020000}"/>
    <cellStyle name="悪い 4 4" xfId="706" xr:uid="{00000000-0005-0000-0000-0000C1020000}"/>
    <cellStyle name="悪い 4 5" xfId="707" xr:uid="{00000000-0005-0000-0000-0000C2020000}"/>
    <cellStyle name="悪い 5" xfId="708" xr:uid="{00000000-0005-0000-0000-0000C3020000}"/>
    <cellStyle name="悪い 6" xfId="709" xr:uid="{00000000-0005-0000-0000-0000C4020000}"/>
    <cellStyle name="悪い 7" xfId="710" xr:uid="{00000000-0005-0000-0000-0000C5020000}"/>
    <cellStyle name="改行(上)" xfId="711" xr:uid="{00000000-0005-0000-0000-0000C6020000}"/>
    <cellStyle name="改行(中)" xfId="712" xr:uid="{00000000-0005-0000-0000-0000C7020000}"/>
    <cellStyle name="計算 2" xfId="713" xr:uid="{00000000-0005-0000-0000-0000C8020000}"/>
    <cellStyle name="計算 2 2" xfId="714" xr:uid="{00000000-0005-0000-0000-0000C9020000}"/>
    <cellStyle name="計算 2 3" xfId="715" xr:uid="{00000000-0005-0000-0000-0000CA020000}"/>
    <cellStyle name="計算 2 4" xfId="716" xr:uid="{00000000-0005-0000-0000-0000CB020000}"/>
    <cellStyle name="計算 2 5" xfId="717" xr:uid="{00000000-0005-0000-0000-0000CC020000}"/>
    <cellStyle name="計算 3" xfId="718" xr:uid="{00000000-0005-0000-0000-0000CD020000}"/>
    <cellStyle name="計算 3 2" xfId="719" xr:uid="{00000000-0005-0000-0000-0000CE020000}"/>
    <cellStyle name="計算 3 3" xfId="720" xr:uid="{00000000-0005-0000-0000-0000CF020000}"/>
    <cellStyle name="計算 3 4" xfId="721" xr:uid="{00000000-0005-0000-0000-0000D0020000}"/>
    <cellStyle name="計算 3 5" xfId="722" xr:uid="{00000000-0005-0000-0000-0000D1020000}"/>
    <cellStyle name="計算 4" xfId="723" xr:uid="{00000000-0005-0000-0000-0000D2020000}"/>
    <cellStyle name="計算 4 2" xfId="724" xr:uid="{00000000-0005-0000-0000-0000D3020000}"/>
    <cellStyle name="計算 4 3" xfId="725" xr:uid="{00000000-0005-0000-0000-0000D4020000}"/>
    <cellStyle name="計算 5" xfId="726" xr:uid="{00000000-0005-0000-0000-0000D5020000}"/>
    <cellStyle name="計算 6" xfId="727" xr:uid="{00000000-0005-0000-0000-0000D6020000}"/>
    <cellStyle name="警告文 2" xfId="728" xr:uid="{00000000-0005-0000-0000-0000D7020000}"/>
    <cellStyle name="警告文 2 2" xfId="729" xr:uid="{00000000-0005-0000-0000-0000D8020000}"/>
    <cellStyle name="警告文 2 3" xfId="730" xr:uid="{00000000-0005-0000-0000-0000D9020000}"/>
    <cellStyle name="警告文 2 4" xfId="731" xr:uid="{00000000-0005-0000-0000-0000DA020000}"/>
    <cellStyle name="警告文 2 5" xfId="732" xr:uid="{00000000-0005-0000-0000-0000DB020000}"/>
    <cellStyle name="警告文 3" xfId="733" xr:uid="{00000000-0005-0000-0000-0000DC020000}"/>
    <cellStyle name="警告文 3 2" xfId="734" xr:uid="{00000000-0005-0000-0000-0000DD020000}"/>
    <cellStyle name="警告文 3 3" xfId="735" xr:uid="{00000000-0005-0000-0000-0000DE020000}"/>
    <cellStyle name="警告文 3 4" xfId="736" xr:uid="{00000000-0005-0000-0000-0000DF020000}"/>
    <cellStyle name="警告文 3 5" xfId="737" xr:uid="{00000000-0005-0000-0000-0000E0020000}"/>
    <cellStyle name="警告文 4" xfId="738" xr:uid="{00000000-0005-0000-0000-0000E1020000}"/>
    <cellStyle name="警告文 4 2" xfId="739" xr:uid="{00000000-0005-0000-0000-0000E2020000}"/>
    <cellStyle name="警告文 4 3" xfId="740" xr:uid="{00000000-0005-0000-0000-0000E3020000}"/>
    <cellStyle name="警告文 5" xfId="741" xr:uid="{00000000-0005-0000-0000-0000E4020000}"/>
    <cellStyle name="警告文 6" xfId="742" xr:uid="{00000000-0005-0000-0000-0000E5020000}"/>
    <cellStyle name="桁区切り" xfId="743" builtinId="6"/>
    <cellStyle name="桁区切り 2" xfId="744" xr:uid="{00000000-0005-0000-0000-0000E7020000}"/>
    <cellStyle name="桁区切り 3" xfId="745" xr:uid="{00000000-0005-0000-0000-0000E8020000}"/>
    <cellStyle name="桁区切り 4" xfId="746" xr:uid="{00000000-0005-0000-0000-0000E9020000}"/>
    <cellStyle name="桁区切り 5" xfId="747" xr:uid="{00000000-0005-0000-0000-0000EA020000}"/>
    <cellStyle name="桁区切り 6" xfId="748" xr:uid="{00000000-0005-0000-0000-0000EB020000}"/>
    <cellStyle name="見出し 1 2" xfId="749" xr:uid="{00000000-0005-0000-0000-0000EC020000}"/>
    <cellStyle name="見出し 1 2 2" xfId="750" xr:uid="{00000000-0005-0000-0000-0000ED020000}"/>
    <cellStyle name="見出し 1 2 3" xfId="751" xr:uid="{00000000-0005-0000-0000-0000EE020000}"/>
    <cellStyle name="見出し 1 2 4" xfId="752" xr:uid="{00000000-0005-0000-0000-0000EF020000}"/>
    <cellStyle name="見出し 1 2 5" xfId="753" xr:uid="{00000000-0005-0000-0000-0000F0020000}"/>
    <cellStyle name="見出し 1 3" xfId="754" xr:uid="{00000000-0005-0000-0000-0000F1020000}"/>
    <cellStyle name="見出し 1 3 2" xfId="755" xr:uid="{00000000-0005-0000-0000-0000F2020000}"/>
    <cellStyle name="見出し 1 3 3" xfId="756" xr:uid="{00000000-0005-0000-0000-0000F3020000}"/>
    <cellStyle name="見出し 1 3 4" xfId="757" xr:uid="{00000000-0005-0000-0000-0000F4020000}"/>
    <cellStyle name="見出し 1 3 5" xfId="758" xr:uid="{00000000-0005-0000-0000-0000F5020000}"/>
    <cellStyle name="見出し 1 4" xfId="759" xr:uid="{00000000-0005-0000-0000-0000F6020000}"/>
    <cellStyle name="見出し 1 4 2" xfId="760" xr:uid="{00000000-0005-0000-0000-0000F7020000}"/>
    <cellStyle name="見出し 1 4 3" xfId="761" xr:uid="{00000000-0005-0000-0000-0000F8020000}"/>
    <cellStyle name="見出し 1 5" xfId="762" xr:uid="{00000000-0005-0000-0000-0000F9020000}"/>
    <cellStyle name="見出し 2 2" xfId="763" xr:uid="{00000000-0005-0000-0000-0000FA020000}"/>
    <cellStyle name="見出し 2 2 2" xfId="764" xr:uid="{00000000-0005-0000-0000-0000FB020000}"/>
    <cellStyle name="見出し 2 2 3" xfId="765" xr:uid="{00000000-0005-0000-0000-0000FC020000}"/>
    <cellStyle name="見出し 2 2 4" xfId="766" xr:uid="{00000000-0005-0000-0000-0000FD020000}"/>
    <cellStyle name="見出し 2 2 5" xfId="767" xr:uid="{00000000-0005-0000-0000-0000FE020000}"/>
    <cellStyle name="見出し 2 3" xfId="768" xr:uid="{00000000-0005-0000-0000-0000FF020000}"/>
    <cellStyle name="見出し 2 3 2" xfId="769" xr:uid="{00000000-0005-0000-0000-000000030000}"/>
    <cellStyle name="見出し 2 3 3" xfId="770" xr:uid="{00000000-0005-0000-0000-000001030000}"/>
    <cellStyle name="見出し 2 3 4" xfId="771" xr:uid="{00000000-0005-0000-0000-000002030000}"/>
    <cellStyle name="見出し 2 3 5" xfId="772" xr:uid="{00000000-0005-0000-0000-000003030000}"/>
    <cellStyle name="見出し 2 4" xfId="773" xr:uid="{00000000-0005-0000-0000-000004030000}"/>
    <cellStyle name="見出し 2 4 2" xfId="774" xr:uid="{00000000-0005-0000-0000-000005030000}"/>
    <cellStyle name="見出し 2 4 3" xfId="775" xr:uid="{00000000-0005-0000-0000-000006030000}"/>
    <cellStyle name="見出し 2 5" xfId="776" xr:uid="{00000000-0005-0000-0000-000007030000}"/>
    <cellStyle name="見出し 3 2" xfId="777" xr:uid="{00000000-0005-0000-0000-000008030000}"/>
    <cellStyle name="見出し 3 2 2" xfId="778" xr:uid="{00000000-0005-0000-0000-000009030000}"/>
    <cellStyle name="見出し 3 2 3" xfId="779" xr:uid="{00000000-0005-0000-0000-00000A030000}"/>
    <cellStyle name="見出し 3 2 4" xfId="780" xr:uid="{00000000-0005-0000-0000-00000B030000}"/>
    <cellStyle name="見出し 3 2 5" xfId="781" xr:uid="{00000000-0005-0000-0000-00000C030000}"/>
    <cellStyle name="見出し 3 3" xfId="782" xr:uid="{00000000-0005-0000-0000-00000D030000}"/>
    <cellStyle name="見出し 3 3 2" xfId="783" xr:uid="{00000000-0005-0000-0000-00000E030000}"/>
    <cellStyle name="見出し 3 3 3" xfId="784" xr:uid="{00000000-0005-0000-0000-00000F030000}"/>
    <cellStyle name="見出し 3 3 4" xfId="785" xr:uid="{00000000-0005-0000-0000-000010030000}"/>
    <cellStyle name="見出し 3 3 5" xfId="786" xr:uid="{00000000-0005-0000-0000-000011030000}"/>
    <cellStyle name="見出し 3 4" xfId="787" xr:uid="{00000000-0005-0000-0000-000012030000}"/>
    <cellStyle name="見出し 3 4 2" xfId="788" xr:uid="{00000000-0005-0000-0000-000013030000}"/>
    <cellStyle name="見出し 3 4 3" xfId="789" xr:uid="{00000000-0005-0000-0000-000014030000}"/>
    <cellStyle name="見出し 3 5" xfId="790" xr:uid="{00000000-0005-0000-0000-000015030000}"/>
    <cellStyle name="見出し 4 2" xfId="791" xr:uid="{00000000-0005-0000-0000-000016030000}"/>
    <cellStyle name="見出し 4 2 2" xfId="792" xr:uid="{00000000-0005-0000-0000-000017030000}"/>
    <cellStyle name="見出し 4 2 3" xfId="793" xr:uid="{00000000-0005-0000-0000-000018030000}"/>
    <cellStyle name="見出し 4 2 4" xfId="794" xr:uid="{00000000-0005-0000-0000-000019030000}"/>
    <cellStyle name="見出し 4 2 5" xfId="795" xr:uid="{00000000-0005-0000-0000-00001A030000}"/>
    <cellStyle name="見出し 4 3" xfId="796" xr:uid="{00000000-0005-0000-0000-00001B030000}"/>
    <cellStyle name="見出し 4 3 2" xfId="797" xr:uid="{00000000-0005-0000-0000-00001C030000}"/>
    <cellStyle name="見出し 4 3 3" xfId="798" xr:uid="{00000000-0005-0000-0000-00001D030000}"/>
    <cellStyle name="見出し 4 3 4" xfId="799" xr:uid="{00000000-0005-0000-0000-00001E030000}"/>
    <cellStyle name="見出し 4 3 5" xfId="800" xr:uid="{00000000-0005-0000-0000-00001F030000}"/>
    <cellStyle name="見出し 4 4" xfId="801" xr:uid="{00000000-0005-0000-0000-000020030000}"/>
    <cellStyle name="見出し 4 4 2" xfId="802" xr:uid="{00000000-0005-0000-0000-000021030000}"/>
    <cellStyle name="見出し 4 4 3" xfId="803" xr:uid="{00000000-0005-0000-0000-000022030000}"/>
    <cellStyle name="見出し 4 5" xfId="804" xr:uid="{00000000-0005-0000-0000-000023030000}"/>
    <cellStyle name="集計 2" xfId="805" xr:uid="{00000000-0005-0000-0000-000024030000}"/>
    <cellStyle name="集計 2 2" xfId="806" xr:uid="{00000000-0005-0000-0000-000025030000}"/>
    <cellStyle name="集計 2 3" xfId="807" xr:uid="{00000000-0005-0000-0000-000026030000}"/>
    <cellStyle name="集計 2 4" xfId="808" xr:uid="{00000000-0005-0000-0000-000027030000}"/>
    <cellStyle name="集計 2 5" xfId="809" xr:uid="{00000000-0005-0000-0000-000028030000}"/>
    <cellStyle name="集計 3" xfId="810" xr:uid="{00000000-0005-0000-0000-000029030000}"/>
    <cellStyle name="集計 3 2" xfId="811" xr:uid="{00000000-0005-0000-0000-00002A030000}"/>
    <cellStyle name="集計 3 3" xfId="812" xr:uid="{00000000-0005-0000-0000-00002B030000}"/>
    <cellStyle name="集計 3 4" xfId="813" xr:uid="{00000000-0005-0000-0000-00002C030000}"/>
    <cellStyle name="集計 3 5" xfId="814" xr:uid="{00000000-0005-0000-0000-00002D030000}"/>
    <cellStyle name="集計 4" xfId="815" xr:uid="{00000000-0005-0000-0000-00002E030000}"/>
    <cellStyle name="集計 4 2" xfId="816" xr:uid="{00000000-0005-0000-0000-00002F030000}"/>
    <cellStyle name="集計 4 3" xfId="817" xr:uid="{00000000-0005-0000-0000-000030030000}"/>
    <cellStyle name="集計 5" xfId="818" xr:uid="{00000000-0005-0000-0000-000031030000}"/>
    <cellStyle name="集計 6" xfId="819" xr:uid="{00000000-0005-0000-0000-000032030000}"/>
    <cellStyle name="出力 2" xfId="820" xr:uid="{00000000-0005-0000-0000-000033030000}"/>
    <cellStyle name="出力 2 2" xfId="821" xr:uid="{00000000-0005-0000-0000-000034030000}"/>
    <cellStyle name="出力 2 3" xfId="822" xr:uid="{00000000-0005-0000-0000-000035030000}"/>
    <cellStyle name="出力 2 4" xfId="823" xr:uid="{00000000-0005-0000-0000-000036030000}"/>
    <cellStyle name="出力 2 5" xfId="824" xr:uid="{00000000-0005-0000-0000-000037030000}"/>
    <cellStyle name="出力 3" xfId="825" xr:uid="{00000000-0005-0000-0000-000038030000}"/>
    <cellStyle name="出力 3 2" xfId="826" xr:uid="{00000000-0005-0000-0000-000039030000}"/>
    <cellStyle name="出力 3 3" xfId="827" xr:uid="{00000000-0005-0000-0000-00003A030000}"/>
    <cellStyle name="出力 3 4" xfId="828" xr:uid="{00000000-0005-0000-0000-00003B030000}"/>
    <cellStyle name="出力 3 5" xfId="829" xr:uid="{00000000-0005-0000-0000-00003C030000}"/>
    <cellStyle name="出力 4" xfId="830" xr:uid="{00000000-0005-0000-0000-00003D030000}"/>
    <cellStyle name="出力 4 2" xfId="831" xr:uid="{00000000-0005-0000-0000-00003E030000}"/>
    <cellStyle name="出力 4 3" xfId="832" xr:uid="{00000000-0005-0000-0000-00003F030000}"/>
    <cellStyle name="出力 5" xfId="833" xr:uid="{00000000-0005-0000-0000-000040030000}"/>
    <cellStyle name="出力 6" xfId="834" xr:uid="{00000000-0005-0000-0000-000041030000}"/>
    <cellStyle name="常规_NAMA3RO_2K" xfId="835" xr:uid="{00000000-0005-0000-0000-000042030000}"/>
    <cellStyle name="青" xfId="836" xr:uid="{00000000-0005-0000-0000-000043030000}"/>
    <cellStyle name="赤" xfId="837" xr:uid="{00000000-0005-0000-0000-000044030000}"/>
    <cellStyle name="説明文 2" xfId="838" xr:uid="{00000000-0005-0000-0000-000045030000}"/>
    <cellStyle name="説明文 2 2" xfId="839" xr:uid="{00000000-0005-0000-0000-000046030000}"/>
    <cellStyle name="説明文 2 3" xfId="840" xr:uid="{00000000-0005-0000-0000-000047030000}"/>
    <cellStyle name="説明文 2 4" xfId="841" xr:uid="{00000000-0005-0000-0000-000048030000}"/>
    <cellStyle name="説明文 2 5" xfId="842" xr:uid="{00000000-0005-0000-0000-000049030000}"/>
    <cellStyle name="説明文 3" xfId="843" xr:uid="{00000000-0005-0000-0000-00004A030000}"/>
    <cellStyle name="説明文 3 2" xfId="844" xr:uid="{00000000-0005-0000-0000-00004B030000}"/>
    <cellStyle name="説明文 3 3" xfId="845" xr:uid="{00000000-0005-0000-0000-00004C030000}"/>
    <cellStyle name="説明文 3 4" xfId="846" xr:uid="{00000000-0005-0000-0000-00004D030000}"/>
    <cellStyle name="説明文 3 5" xfId="847" xr:uid="{00000000-0005-0000-0000-00004E030000}"/>
    <cellStyle name="説明文 4" xfId="848" xr:uid="{00000000-0005-0000-0000-00004F030000}"/>
    <cellStyle name="説明文 4 2" xfId="849" xr:uid="{00000000-0005-0000-0000-000050030000}"/>
    <cellStyle name="説明文 4 3" xfId="850" xr:uid="{00000000-0005-0000-0000-000051030000}"/>
    <cellStyle name="説明文 5" xfId="851" xr:uid="{00000000-0005-0000-0000-000052030000}"/>
    <cellStyle name="説明文 6" xfId="852" xr:uid="{00000000-0005-0000-0000-000053030000}"/>
    <cellStyle name="台" xfId="853" xr:uid="{00000000-0005-0000-0000-000054030000}"/>
    <cellStyle name="脱浦 [0.00]_・票" xfId="854" xr:uid="{00000000-0005-0000-0000-000055030000}"/>
    <cellStyle name="脱浦_・票" xfId="855" xr:uid="{00000000-0005-0000-0000-000056030000}"/>
    <cellStyle name="通貨 [0.00" xfId="856" xr:uid="{00000000-0005-0000-0000-000057030000}"/>
    <cellStyle name="通貨 2" xfId="857" xr:uid="{00000000-0005-0000-0000-000058030000}"/>
    <cellStyle name="通貨 2 2" xfId="858" xr:uid="{00000000-0005-0000-0000-000059030000}"/>
    <cellStyle name="通貨 3" xfId="859" xr:uid="{00000000-0005-0000-0000-00005A030000}"/>
    <cellStyle name="通貨 3 2" xfId="860" xr:uid="{00000000-0005-0000-0000-00005B030000}"/>
    <cellStyle name="日付" xfId="861" xr:uid="{00000000-0005-0000-0000-00005C030000}"/>
    <cellStyle name="日付Ａ" xfId="862" xr:uid="{00000000-0005-0000-0000-00005D030000}"/>
    <cellStyle name="入力 2" xfId="863" xr:uid="{00000000-0005-0000-0000-00005E030000}"/>
    <cellStyle name="入力 2 2" xfId="864" xr:uid="{00000000-0005-0000-0000-00005F030000}"/>
    <cellStyle name="入力 2 3" xfId="865" xr:uid="{00000000-0005-0000-0000-000060030000}"/>
    <cellStyle name="入力 2 4" xfId="866" xr:uid="{00000000-0005-0000-0000-000061030000}"/>
    <cellStyle name="入力 2 5" xfId="867" xr:uid="{00000000-0005-0000-0000-000062030000}"/>
    <cellStyle name="入力 3" xfId="868" xr:uid="{00000000-0005-0000-0000-000063030000}"/>
    <cellStyle name="入力 3 2" xfId="869" xr:uid="{00000000-0005-0000-0000-000064030000}"/>
    <cellStyle name="入力 3 3" xfId="870" xr:uid="{00000000-0005-0000-0000-000065030000}"/>
    <cellStyle name="入力 3 4" xfId="871" xr:uid="{00000000-0005-0000-0000-000066030000}"/>
    <cellStyle name="入力 3 5" xfId="872" xr:uid="{00000000-0005-0000-0000-000067030000}"/>
    <cellStyle name="入力 4" xfId="873" xr:uid="{00000000-0005-0000-0000-000068030000}"/>
    <cellStyle name="入力 4 2" xfId="874" xr:uid="{00000000-0005-0000-0000-000069030000}"/>
    <cellStyle name="入力 4 3" xfId="875" xr:uid="{00000000-0005-0000-0000-00006A030000}"/>
    <cellStyle name="入力 5" xfId="876" xr:uid="{00000000-0005-0000-0000-00006B030000}"/>
    <cellStyle name="入力 6" xfId="877" xr:uid="{00000000-0005-0000-0000-00006C030000}"/>
    <cellStyle name="標準" xfId="0" builtinId="0"/>
    <cellStyle name="標準 10" xfId="878" xr:uid="{00000000-0005-0000-0000-00006E030000}"/>
    <cellStyle name="標準 10 2" xfId="879" xr:uid="{00000000-0005-0000-0000-00006F030000}"/>
    <cellStyle name="標準 10 2 2" xfId="880" xr:uid="{00000000-0005-0000-0000-000070030000}"/>
    <cellStyle name="標準 10 2 3" xfId="881" xr:uid="{00000000-0005-0000-0000-000071030000}"/>
    <cellStyle name="標準 10 2 4" xfId="882" xr:uid="{00000000-0005-0000-0000-000072030000}"/>
    <cellStyle name="標準 10 2 5" xfId="883" xr:uid="{00000000-0005-0000-0000-000073030000}"/>
    <cellStyle name="標準 10 2 6" xfId="884" xr:uid="{00000000-0005-0000-0000-000074030000}"/>
    <cellStyle name="標準 10 3" xfId="885" xr:uid="{00000000-0005-0000-0000-000075030000}"/>
    <cellStyle name="標準 10 4" xfId="886" xr:uid="{00000000-0005-0000-0000-000076030000}"/>
    <cellStyle name="標準 10 5" xfId="887" xr:uid="{00000000-0005-0000-0000-000077030000}"/>
    <cellStyle name="標準 11" xfId="888" xr:uid="{00000000-0005-0000-0000-000078030000}"/>
    <cellStyle name="標準 11 2" xfId="889" xr:uid="{00000000-0005-0000-0000-000079030000}"/>
    <cellStyle name="標準 11 3" xfId="890" xr:uid="{00000000-0005-0000-0000-00007A030000}"/>
    <cellStyle name="標準 11 4" xfId="891" xr:uid="{00000000-0005-0000-0000-00007B030000}"/>
    <cellStyle name="標準 12" xfId="892" xr:uid="{00000000-0005-0000-0000-00007C030000}"/>
    <cellStyle name="標準 12 2" xfId="893" xr:uid="{00000000-0005-0000-0000-00007D030000}"/>
    <cellStyle name="標準 12 3" xfId="894" xr:uid="{00000000-0005-0000-0000-00007E030000}"/>
    <cellStyle name="標準 12 4" xfId="895" xr:uid="{00000000-0005-0000-0000-00007F030000}"/>
    <cellStyle name="標準 13" xfId="896" xr:uid="{00000000-0005-0000-0000-000080030000}"/>
    <cellStyle name="標準 13 2" xfId="897" xr:uid="{00000000-0005-0000-0000-000081030000}"/>
    <cellStyle name="標準 13 3" xfId="898" xr:uid="{00000000-0005-0000-0000-000082030000}"/>
    <cellStyle name="標準 13 4" xfId="899" xr:uid="{00000000-0005-0000-0000-000083030000}"/>
    <cellStyle name="標準 13 5" xfId="900" xr:uid="{00000000-0005-0000-0000-000084030000}"/>
    <cellStyle name="標準 14" xfId="901" xr:uid="{00000000-0005-0000-0000-000085030000}"/>
    <cellStyle name="標準 14 2" xfId="902" xr:uid="{00000000-0005-0000-0000-000086030000}"/>
    <cellStyle name="標準 14 3" xfId="903" xr:uid="{00000000-0005-0000-0000-000087030000}"/>
    <cellStyle name="標準 14 3 2" xfId="904" xr:uid="{00000000-0005-0000-0000-000088030000}"/>
    <cellStyle name="標準 14 3 3" xfId="905" xr:uid="{00000000-0005-0000-0000-000089030000}"/>
    <cellStyle name="標準 14 4" xfId="906" xr:uid="{00000000-0005-0000-0000-00008A030000}"/>
    <cellStyle name="標準 15" xfId="907" xr:uid="{00000000-0005-0000-0000-00008B030000}"/>
    <cellStyle name="標準 15 2" xfId="908" xr:uid="{00000000-0005-0000-0000-00008C030000}"/>
    <cellStyle name="標準 15 3" xfId="909" xr:uid="{00000000-0005-0000-0000-00008D030000}"/>
    <cellStyle name="標準 16" xfId="910" xr:uid="{00000000-0005-0000-0000-00008E030000}"/>
    <cellStyle name="標準 16 2" xfId="911" xr:uid="{00000000-0005-0000-0000-00008F030000}"/>
    <cellStyle name="標準 17" xfId="912" xr:uid="{00000000-0005-0000-0000-000090030000}"/>
    <cellStyle name="標準 18" xfId="913" xr:uid="{00000000-0005-0000-0000-000091030000}"/>
    <cellStyle name="標準 18 2" xfId="914" xr:uid="{00000000-0005-0000-0000-000092030000}"/>
    <cellStyle name="標準 18 2 2" xfId="915" xr:uid="{00000000-0005-0000-0000-000093030000}"/>
    <cellStyle name="標準 18 2 3" xfId="916" xr:uid="{00000000-0005-0000-0000-000094030000}"/>
    <cellStyle name="標準 18 2 4" xfId="917" xr:uid="{00000000-0005-0000-0000-000095030000}"/>
    <cellStyle name="標準 18 2 5" xfId="918" xr:uid="{00000000-0005-0000-0000-000096030000}"/>
    <cellStyle name="標準 18 3" xfId="919" xr:uid="{00000000-0005-0000-0000-000097030000}"/>
    <cellStyle name="標準 18 4" xfId="920" xr:uid="{00000000-0005-0000-0000-000098030000}"/>
    <cellStyle name="標準 18 5" xfId="921" xr:uid="{00000000-0005-0000-0000-000099030000}"/>
    <cellStyle name="標準 18 6" xfId="922" xr:uid="{00000000-0005-0000-0000-00009A030000}"/>
    <cellStyle name="標準 18 7" xfId="923" xr:uid="{00000000-0005-0000-0000-00009B030000}"/>
    <cellStyle name="標準 18 7 2" xfId="924" xr:uid="{00000000-0005-0000-0000-00009C030000}"/>
    <cellStyle name="標準 18 7 2 2" xfId="925" xr:uid="{00000000-0005-0000-0000-00009D030000}"/>
    <cellStyle name="標準 18 7 3" xfId="926" xr:uid="{00000000-0005-0000-0000-00009E030000}"/>
    <cellStyle name="標準 19" xfId="927" xr:uid="{00000000-0005-0000-0000-00009F030000}"/>
    <cellStyle name="標準 19 2" xfId="928" xr:uid="{00000000-0005-0000-0000-0000A0030000}"/>
    <cellStyle name="標準 19 3" xfId="929" xr:uid="{00000000-0005-0000-0000-0000A1030000}"/>
    <cellStyle name="標準 19 4" xfId="930" xr:uid="{00000000-0005-0000-0000-0000A2030000}"/>
    <cellStyle name="標準 2" xfId="931" xr:uid="{00000000-0005-0000-0000-0000A3030000}"/>
    <cellStyle name="標準 2 2" xfId="932" xr:uid="{00000000-0005-0000-0000-0000A4030000}"/>
    <cellStyle name="標準 2 2 2" xfId="933" xr:uid="{00000000-0005-0000-0000-0000A5030000}"/>
    <cellStyle name="標準 2 2 2 2" xfId="934" xr:uid="{00000000-0005-0000-0000-0000A6030000}"/>
    <cellStyle name="標準 2 2 2 3" xfId="935" xr:uid="{00000000-0005-0000-0000-0000A7030000}"/>
    <cellStyle name="標準 2 2 3" xfId="936" xr:uid="{00000000-0005-0000-0000-0000A8030000}"/>
    <cellStyle name="標準 2 2 3 2" xfId="937" xr:uid="{00000000-0005-0000-0000-0000A9030000}"/>
    <cellStyle name="標準 2 2 3 3" xfId="938" xr:uid="{00000000-0005-0000-0000-0000AA030000}"/>
    <cellStyle name="標準 2 2 4" xfId="939" xr:uid="{00000000-0005-0000-0000-0000AB030000}"/>
    <cellStyle name="標準 2 2 5" xfId="940" xr:uid="{00000000-0005-0000-0000-0000AC030000}"/>
    <cellStyle name="標準 2 2 6" xfId="941" xr:uid="{00000000-0005-0000-0000-0000AD030000}"/>
    <cellStyle name="標準 2 3" xfId="942" xr:uid="{00000000-0005-0000-0000-0000AE030000}"/>
    <cellStyle name="標準 2 3 2" xfId="943" xr:uid="{00000000-0005-0000-0000-0000AF030000}"/>
    <cellStyle name="標準 2 3 2 2" xfId="944" xr:uid="{00000000-0005-0000-0000-0000B0030000}"/>
    <cellStyle name="標準 2 3 2 3" xfId="945" xr:uid="{00000000-0005-0000-0000-0000B1030000}"/>
    <cellStyle name="標準 2 3 2 4" xfId="946" xr:uid="{00000000-0005-0000-0000-0000B2030000}"/>
    <cellStyle name="標準 2 3 3" xfId="947" xr:uid="{00000000-0005-0000-0000-0000B3030000}"/>
    <cellStyle name="標準 2 3 4" xfId="948" xr:uid="{00000000-0005-0000-0000-0000B4030000}"/>
    <cellStyle name="標準 2 4" xfId="949" xr:uid="{00000000-0005-0000-0000-0000B5030000}"/>
    <cellStyle name="標準 2 4 2" xfId="950" xr:uid="{00000000-0005-0000-0000-0000B6030000}"/>
    <cellStyle name="標準 2 4 3" xfId="951" xr:uid="{00000000-0005-0000-0000-0000B7030000}"/>
    <cellStyle name="標準 2 4 3 2" xfId="952" xr:uid="{00000000-0005-0000-0000-0000B8030000}"/>
    <cellStyle name="標準 2 4 3 2 2" xfId="953" xr:uid="{00000000-0005-0000-0000-0000B9030000}"/>
    <cellStyle name="標準 2 4 3 3" xfId="954" xr:uid="{00000000-0005-0000-0000-0000BA030000}"/>
    <cellStyle name="標準 2 4 3 3 2" xfId="955" xr:uid="{00000000-0005-0000-0000-0000BB030000}"/>
    <cellStyle name="標準 2 4 3 4" xfId="956" xr:uid="{00000000-0005-0000-0000-0000BC030000}"/>
    <cellStyle name="標準 2 4 3 5" xfId="957" xr:uid="{00000000-0005-0000-0000-0000BD030000}"/>
    <cellStyle name="標準 2 4 4" xfId="958" xr:uid="{00000000-0005-0000-0000-0000BE030000}"/>
    <cellStyle name="標準 2 4 5" xfId="959" xr:uid="{00000000-0005-0000-0000-0000BF030000}"/>
    <cellStyle name="標準 2 4 6" xfId="960" xr:uid="{00000000-0005-0000-0000-0000C0030000}"/>
    <cellStyle name="標準 2 5" xfId="961" xr:uid="{00000000-0005-0000-0000-0000C1030000}"/>
    <cellStyle name="標準 2_【高圧API】画面項目確認一覧_20150817" xfId="962" xr:uid="{00000000-0005-0000-0000-0000C2030000}"/>
    <cellStyle name="標準 20" xfId="963" xr:uid="{00000000-0005-0000-0000-0000C3030000}"/>
    <cellStyle name="標準 20 2" xfId="964" xr:uid="{00000000-0005-0000-0000-0000C4030000}"/>
    <cellStyle name="標準 20 2 2" xfId="965" xr:uid="{00000000-0005-0000-0000-0000C5030000}"/>
    <cellStyle name="標準 20 3" xfId="966" xr:uid="{00000000-0005-0000-0000-0000C6030000}"/>
    <cellStyle name="標準 21" xfId="967" xr:uid="{00000000-0005-0000-0000-0000C7030000}"/>
    <cellStyle name="標準 21 2" xfId="968" xr:uid="{00000000-0005-0000-0000-0000C8030000}"/>
    <cellStyle name="標準 21 3" xfId="969" xr:uid="{00000000-0005-0000-0000-0000C9030000}"/>
    <cellStyle name="標準 21 4" xfId="970" xr:uid="{00000000-0005-0000-0000-0000CA030000}"/>
    <cellStyle name="標準 22" xfId="971" xr:uid="{00000000-0005-0000-0000-0000CB030000}"/>
    <cellStyle name="標準 23" xfId="972" xr:uid="{00000000-0005-0000-0000-0000CC030000}"/>
    <cellStyle name="標準 24" xfId="973" xr:uid="{00000000-0005-0000-0000-0000CD030000}"/>
    <cellStyle name="標準 25" xfId="974" xr:uid="{00000000-0005-0000-0000-0000CE030000}"/>
    <cellStyle name="標準 25 2" xfId="975" xr:uid="{00000000-0005-0000-0000-0000CF030000}"/>
    <cellStyle name="標準 26" xfId="976" xr:uid="{00000000-0005-0000-0000-0000D0030000}"/>
    <cellStyle name="標準 27" xfId="977" xr:uid="{00000000-0005-0000-0000-0000D1030000}"/>
    <cellStyle name="標準 27 2" xfId="978" xr:uid="{00000000-0005-0000-0000-0000D2030000}"/>
    <cellStyle name="標準 28" xfId="979" xr:uid="{00000000-0005-0000-0000-0000D3030000}"/>
    <cellStyle name="標準 28 2" xfId="980" xr:uid="{00000000-0005-0000-0000-0000D4030000}"/>
    <cellStyle name="標準 29" xfId="981" xr:uid="{00000000-0005-0000-0000-0000D5030000}"/>
    <cellStyle name="標準 3" xfId="982" xr:uid="{00000000-0005-0000-0000-0000D6030000}"/>
    <cellStyle name="標準 3 2" xfId="983" xr:uid="{00000000-0005-0000-0000-0000D7030000}"/>
    <cellStyle name="標準 3 2 2" xfId="984" xr:uid="{00000000-0005-0000-0000-0000D8030000}"/>
    <cellStyle name="標準 3 2 2 2" xfId="985" xr:uid="{00000000-0005-0000-0000-0000D9030000}"/>
    <cellStyle name="標準 3 2 2 3" xfId="986" xr:uid="{00000000-0005-0000-0000-0000DA030000}"/>
    <cellStyle name="標準 3 2 3" xfId="987" xr:uid="{00000000-0005-0000-0000-0000DB030000}"/>
    <cellStyle name="標準 3 2 3 2" xfId="988" xr:uid="{00000000-0005-0000-0000-0000DC030000}"/>
    <cellStyle name="標準 3 2 3 3" xfId="989" xr:uid="{00000000-0005-0000-0000-0000DD030000}"/>
    <cellStyle name="標準 3 2 4" xfId="990" xr:uid="{00000000-0005-0000-0000-0000DE030000}"/>
    <cellStyle name="標準 3 2 5" xfId="991" xr:uid="{00000000-0005-0000-0000-0000DF030000}"/>
    <cellStyle name="標準 3 3" xfId="992" xr:uid="{00000000-0005-0000-0000-0000E0030000}"/>
    <cellStyle name="標準 3 4" xfId="993" xr:uid="{00000000-0005-0000-0000-0000E1030000}"/>
    <cellStyle name="標準 3 5" xfId="994" xr:uid="{00000000-0005-0000-0000-0000E2030000}"/>
    <cellStyle name="標準 3 6" xfId="995" xr:uid="{00000000-0005-0000-0000-0000E3030000}"/>
    <cellStyle name="標準 30" xfId="996" xr:uid="{00000000-0005-0000-0000-0000E4030000}"/>
    <cellStyle name="標準 4" xfId="997" xr:uid="{00000000-0005-0000-0000-0000E5030000}"/>
    <cellStyle name="標準 4 2" xfId="998" xr:uid="{00000000-0005-0000-0000-0000E6030000}"/>
    <cellStyle name="標準 4 3" xfId="999" xr:uid="{00000000-0005-0000-0000-0000E7030000}"/>
    <cellStyle name="標準 4 4" xfId="1000" xr:uid="{00000000-0005-0000-0000-0000E8030000}"/>
    <cellStyle name="標準 4 5" xfId="1001" xr:uid="{00000000-0005-0000-0000-0000E9030000}"/>
    <cellStyle name="標準 5" xfId="1002" xr:uid="{00000000-0005-0000-0000-0000EA030000}"/>
    <cellStyle name="標準 5 2" xfId="1003" xr:uid="{00000000-0005-0000-0000-0000EB030000}"/>
    <cellStyle name="標準 5 2 2" xfId="1004" xr:uid="{00000000-0005-0000-0000-0000EC030000}"/>
    <cellStyle name="標準 5 3" xfId="1005" xr:uid="{00000000-0005-0000-0000-0000ED030000}"/>
    <cellStyle name="標準 5 4" xfId="1006" xr:uid="{00000000-0005-0000-0000-0000EE030000}"/>
    <cellStyle name="標準 5 5" xfId="1007" xr:uid="{00000000-0005-0000-0000-0000EF030000}"/>
    <cellStyle name="標準 5 6" xfId="1008" xr:uid="{00000000-0005-0000-0000-0000F0030000}"/>
    <cellStyle name="標準 6" xfId="1009" xr:uid="{00000000-0005-0000-0000-0000F1030000}"/>
    <cellStyle name="標準 6 2" xfId="1010" xr:uid="{00000000-0005-0000-0000-0000F2030000}"/>
    <cellStyle name="標準 6 2 2" xfId="1011" xr:uid="{00000000-0005-0000-0000-0000F3030000}"/>
    <cellStyle name="標準 6 2 3" xfId="1012" xr:uid="{00000000-0005-0000-0000-0000F4030000}"/>
    <cellStyle name="標準 6 2 4" xfId="1013" xr:uid="{00000000-0005-0000-0000-0000F5030000}"/>
    <cellStyle name="標準 6 3" xfId="1014" xr:uid="{00000000-0005-0000-0000-0000F6030000}"/>
    <cellStyle name="標準 6 3 2" xfId="1015" xr:uid="{00000000-0005-0000-0000-0000F7030000}"/>
    <cellStyle name="標準 6 3 3" xfId="1016" xr:uid="{00000000-0005-0000-0000-0000F8030000}"/>
    <cellStyle name="標準 6 3 4" xfId="1017" xr:uid="{00000000-0005-0000-0000-0000F9030000}"/>
    <cellStyle name="標準 6 3 4 2" xfId="1018" xr:uid="{00000000-0005-0000-0000-0000FA030000}"/>
    <cellStyle name="標準 6 3 4 3" xfId="1019" xr:uid="{00000000-0005-0000-0000-0000FB030000}"/>
    <cellStyle name="標準 6 3 5" xfId="1020" xr:uid="{00000000-0005-0000-0000-0000FC030000}"/>
    <cellStyle name="標準 6 4" xfId="1021" xr:uid="{00000000-0005-0000-0000-0000FD030000}"/>
    <cellStyle name="標準 6 4 2" xfId="1022" xr:uid="{00000000-0005-0000-0000-0000FE030000}"/>
    <cellStyle name="標準 6 4 3" xfId="1023" xr:uid="{00000000-0005-0000-0000-0000FF030000}"/>
    <cellStyle name="標準 6 4 4" xfId="1024" xr:uid="{00000000-0005-0000-0000-000000040000}"/>
    <cellStyle name="標準 6 4 5" xfId="1025" xr:uid="{00000000-0005-0000-0000-000001040000}"/>
    <cellStyle name="標準 6 5" xfId="1026" xr:uid="{00000000-0005-0000-0000-000002040000}"/>
    <cellStyle name="標準 6 5 2" xfId="1027" xr:uid="{00000000-0005-0000-0000-000003040000}"/>
    <cellStyle name="標準 6 5 3" xfId="1028" xr:uid="{00000000-0005-0000-0000-000004040000}"/>
    <cellStyle name="標準 6 6" xfId="1029" xr:uid="{00000000-0005-0000-0000-000005040000}"/>
    <cellStyle name="標準 6 6 2" xfId="1030" xr:uid="{00000000-0005-0000-0000-000006040000}"/>
    <cellStyle name="標準 6 6 3" xfId="1031" xr:uid="{00000000-0005-0000-0000-000007040000}"/>
    <cellStyle name="標準 6 7" xfId="1032" xr:uid="{00000000-0005-0000-0000-000008040000}"/>
    <cellStyle name="標準 7" xfId="1033" xr:uid="{00000000-0005-0000-0000-000009040000}"/>
    <cellStyle name="標準 7 2" xfId="1034" xr:uid="{00000000-0005-0000-0000-00000A040000}"/>
    <cellStyle name="標準 7 3" xfId="1035" xr:uid="{00000000-0005-0000-0000-00000B040000}"/>
    <cellStyle name="標準 7 4" xfId="1036" xr:uid="{00000000-0005-0000-0000-00000C040000}"/>
    <cellStyle name="標準 7 5" xfId="1037" xr:uid="{00000000-0005-0000-0000-00000D040000}"/>
    <cellStyle name="標準 8" xfId="1038" xr:uid="{00000000-0005-0000-0000-00000E040000}"/>
    <cellStyle name="標準 8 2" xfId="1039" xr:uid="{00000000-0005-0000-0000-00000F040000}"/>
    <cellStyle name="標準 8 3" xfId="1040" xr:uid="{00000000-0005-0000-0000-000010040000}"/>
    <cellStyle name="標準 8 4" xfId="1041" xr:uid="{00000000-0005-0000-0000-000011040000}"/>
    <cellStyle name="標準 9" xfId="1042" xr:uid="{00000000-0005-0000-0000-000012040000}"/>
    <cellStyle name="標準 9 2" xfId="1043" xr:uid="{00000000-0005-0000-0000-000013040000}"/>
    <cellStyle name="標準 9 2 2" xfId="1044" xr:uid="{00000000-0005-0000-0000-000014040000}"/>
    <cellStyle name="標準 9 2 3" xfId="1045" xr:uid="{00000000-0005-0000-0000-000015040000}"/>
    <cellStyle name="標準 9 2 4" xfId="1046" xr:uid="{00000000-0005-0000-0000-000016040000}"/>
    <cellStyle name="標準 9 3" xfId="1047" xr:uid="{00000000-0005-0000-0000-000017040000}"/>
    <cellStyle name="標準 9 4" xfId="1048" xr:uid="{00000000-0005-0000-0000-000018040000}"/>
    <cellStyle name="標準 9 5" xfId="1049" xr:uid="{00000000-0005-0000-0000-000019040000}"/>
    <cellStyle name="標準 9 6" xfId="1050" xr:uid="{00000000-0005-0000-0000-00001A040000}"/>
    <cellStyle name="標準 9 7" xfId="1051" xr:uid="{00000000-0005-0000-0000-00001B040000}"/>
    <cellStyle name="標準_131002_供給側事前検討申込書案r" xfId="1052" xr:uid="{00000000-0005-0000-0000-00001C040000}"/>
    <cellStyle name="標準２" xfId="1053" xr:uid="{00000000-0005-0000-0000-00001D040000}"/>
    <cellStyle name="未定義" xfId="1054" xr:uid="{00000000-0005-0000-0000-00001E040000}"/>
    <cellStyle name="未定義 2" xfId="1055" xr:uid="{00000000-0005-0000-0000-00001F040000}"/>
    <cellStyle name="未定義 3" xfId="1056" xr:uid="{00000000-0005-0000-0000-000020040000}"/>
    <cellStyle name="網かけ-" xfId="1057" xr:uid="{00000000-0005-0000-0000-000021040000}"/>
    <cellStyle name="網かけ+" xfId="1058" xr:uid="{00000000-0005-0000-0000-000022040000}"/>
    <cellStyle name="良い 2" xfId="1059" xr:uid="{00000000-0005-0000-0000-000023040000}"/>
    <cellStyle name="良い 2 2" xfId="1060" xr:uid="{00000000-0005-0000-0000-000024040000}"/>
    <cellStyle name="良い 2 3" xfId="1061" xr:uid="{00000000-0005-0000-0000-000025040000}"/>
    <cellStyle name="良い 2 4" xfId="1062" xr:uid="{00000000-0005-0000-0000-000026040000}"/>
    <cellStyle name="良い 2 5" xfId="1063" xr:uid="{00000000-0005-0000-0000-000027040000}"/>
    <cellStyle name="良い 3" xfId="1064" xr:uid="{00000000-0005-0000-0000-000028040000}"/>
    <cellStyle name="良い 3 2" xfId="1065" xr:uid="{00000000-0005-0000-0000-000029040000}"/>
    <cellStyle name="良い 3 3" xfId="1066" xr:uid="{00000000-0005-0000-0000-00002A040000}"/>
    <cellStyle name="良い 3 4" xfId="1067" xr:uid="{00000000-0005-0000-0000-00002B040000}"/>
    <cellStyle name="良い 3 5" xfId="1068" xr:uid="{00000000-0005-0000-0000-00002C040000}"/>
    <cellStyle name="良い 4" xfId="1069" xr:uid="{00000000-0005-0000-0000-00002D040000}"/>
    <cellStyle name="良い 4 2" xfId="1070" xr:uid="{00000000-0005-0000-0000-00002E040000}"/>
    <cellStyle name="良い 4 3" xfId="1071" xr:uid="{00000000-0005-0000-0000-00002F040000}"/>
    <cellStyle name="良い 5" xfId="1072" xr:uid="{00000000-0005-0000-0000-000030040000}"/>
    <cellStyle name="良い 6" xfId="1073" xr:uid="{00000000-0005-0000-0000-000031040000}"/>
    <cellStyle name="良い 7" xfId="1074" xr:uid="{00000000-0005-0000-0000-000032040000}"/>
    <cellStyle name="㼿㼿㼿" xfId="1075" xr:uid="{00000000-0005-0000-0000-000033040000}"/>
    <cellStyle name="㼿㼿㼿㼿㼿㼿㼿?" xfId="1076" xr:uid="{00000000-0005-0000-0000-000034040000}"/>
    <cellStyle name="㼿㼿㼿㼿㼿㼿㼿㼿㼿?" xfId="1077" xr:uid="{00000000-0005-0000-0000-00003504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381000</xdr:colOff>
      <xdr:row>12</xdr:row>
      <xdr:rowOff>38100</xdr:rowOff>
    </xdr:from>
    <xdr:ext cx="159531" cy="20185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801971" y="2962835"/>
          <a:ext cx="159531" cy="201850"/>
        </a:xfrm>
        <a:prstGeom prst="rect">
          <a:avLst/>
        </a:prstGeom>
        <a:noFill/>
        <a:ln>
          <a:noFill/>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twoCellAnchor>
    <xdr:from>
      <xdr:col>2</xdr:col>
      <xdr:colOff>466725</xdr:colOff>
      <xdr:row>1</xdr:row>
      <xdr:rowOff>85725</xdr:rowOff>
    </xdr:from>
    <xdr:to>
      <xdr:col>4</xdr:col>
      <xdr:colOff>257175</xdr:colOff>
      <xdr:row>4</xdr:row>
      <xdr:rowOff>0</xdr:rowOff>
    </xdr:to>
    <xdr:grpSp>
      <xdr:nvGrpSpPr>
        <xdr:cNvPr id="30833" name="Group 3">
          <a:extLst>
            <a:ext uri="{FF2B5EF4-FFF2-40B4-BE49-F238E27FC236}">
              <a16:creationId xmlns:a16="http://schemas.microsoft.com/office/drawing/2014/main" id="{00000000-0008-0000-0000-000071780000}"/>
            </a:ext>
          </a:extLst>
        </xdr:cNvPr>
        <xdr:cNvGrpSpPr>
          <a:grpSpLocks/>
        </xdr:cNvGrpSpPr>
      </xdr:nvGrpSpPr>
      <xdr:grpSpPr bwMode="auto">
        <a:xfrm>
          <a:off x="1486460" y="130549"/>
          <a:ext cx="1605803" cy="508186"/>
          <a:chOff x="198" y="23"/>
          <a:chExt cx="155" cy="48"/>
        </a:xfrm>
      </xdr:grpSpPr>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254" y="23"/>
            <a:ext cx="99" cy="42"/>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HG丸ｺﾞｼｯｸM-PRO"/>
                <a:ea typeface="HG丸ｺﾞｼｯｸM-PRO"/>
              </a:rPr>
              <a:t>リストから選択して下さい</a:t>
            </a:r>
          </a:p>
        </xdr:txBody>
      </xdr:sp>
      <xdr:sp macro="" textlink="">
        <xdr:nvSpPr>
          <xdr:cNvPr id="30847" name="Line 5">
            <a:extLst>
              <a:ext uri="{FF2B5EF4-FFF2-40B4-BE49-F238E27FC236}">
                <a16:creationId xmlns:a16="http://schemas.microsoft.com/office/drawing/2014/main" id="{00000000-0008-0000-0000-00007F780000}"/>
              </a:ext>
            </a:extLst>
          </xdr:cNvPr>
          <xdr:cNvSpPr>
            <a:spLocks noChangeShapeType="1"/>
          </xdr:cNvSpPr>
        </xdr:nvSpPr>
        <xdr:spPr bwMode="auto">
          <a:xfrm flipH="1">
            <a:off x="198" y="44"/>
            <a:ext cx="56" cy="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352425</xdr:colOff>
      <xdr:row>24</xdr:row>
      <xdr:rowOff>247650</xdr:rowOff>
    </xdr:from>
    <xdr:to>
      <xdr:col>4</xdr:col>
      <xdr:colOff>485775</xdr:colOff>
      <xdr:row>25</xdr:row>
      <xdr:rowOff>266700</xdr:rowOff>
    </xdr:to>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2266950" y="6076950"/>
          <a:ext cx="1047750" cy="40005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リストから選択して下さい</a:t>
          </a:r>
        </a:p>
      </xdr:txBody>
    </xdr:sp>
    <xdr:clientData/>
  </xdr:twoCellAnchor>
  <xdr:twoCellAnchor>
    <xdr:from>
      <xdr:col>4</xdr:col>
      <xdr:colOff>514350</xdr:colOff>
      <xdr:row>24</xdr:row>
      <xdr:rowOff>276225</xdr:rowOff>
    </xdr:from>
    <xdr:to>
      <xdr:col>5</xdr:col>
      <xdr:colOff>257175</xdr:colOff>
      <xdr:row>25</xdr:row>
      <xdr:rowOff>76200</xdr:rowOff>
    </xdr:to>
    <xdr:sp macro="" textlink="">
      <xdr:nvSpPr>
        <xdr:cNvPr id="30835" name="Line 7">
          <a:extLst>
            <a:ext uri="{FF2B5EF4-FFF2-40B4-BE49-F238E27FC236}">
              <a16:creationId xmlns:a16="http://schemas.microsoft.com/office/drawing/2014/main" id="{00000000-0008-0000-0000-000073780000}"/>
            </a:ext>
          </a:extLst>
        </xdr:cNvPr>
        <xdr:cNvSpPr>
          <a:spLocks noChangeShapeType="1"/>
        </xdr:cNvSpPr>
      </xdr:nvSpPr>
      <xdr:spPr bwMode="auto">
        <a:xfrm flipV="1">
          <a:off x="3343275" y="6105525"/>
          <a:ext cx="638175" cy="1809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504825</xdr:colOff>
      <xdr:row>25</xdr:row>
      <xdr:rowOff>85725</xdr:rowOff>
    </xdr:from>
    <xdr:to>
      <xdr:col>5</xdr:col>
      <xdr:colOff>200025</xdr:colOff>
      <xdr:row>25</xdr:row>
      <xdr:rowOff>257175</xdr:rowOff>
    </xdr:to>
    <xdr:sp macro="" textlink="">
      <xdr:nvSpPr>
        <xdr:cNvPr id="30836" name="Line 8">
          <a:extLst>
            <a:ext uri="{FF2B5EF4-FFF2-40B4-BE49-F238E27FC236}">
              <a16:creationId xmlns:a16="http://schemas.microsoft.com/office/drawing/2014/main" id="{00000000-0008-0000-0000-000074780000}"/>
            </a:ext>
          </a:extLst>
        </xdr:cNvPr>
        <xdr:cNvSpPr>
          <a:spLocks noChangeShapeType="1"/>
        </xdr:cNvSpPr>
      </xdr:nvSpPr>
      <xdr:spPr bwMode="auto">
        <a:xfrm>
          <a:off x="3333750" y="6296025"/>
          <a:ext cx="590550" cy="1714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485775</xdr:colOff>
      <xdr:row>25</xdr:row>
      <xdr:rowOff>85725</xdr:rowOff>
    </xdr:from>
    <xdr:to>
      <xdr:col>5</xdr:col>
      <xdr:colOff>161925</xdr:colOff>
      <xdr:row>26</xdr:row>
      <xdr:rowOff>200025</xdr:rowOff>
    </xdr:to>
    <xdr:sp macro="" textlink="">
      <xdr:nvSpPr>
        <xdr:cNvPr id="30837" name="Line 9">
          <a:extLst>
            <a:ext uri="{FF2B5EF4-FFF2-40B4-BE49-F238E27FC236}">
              <a16:creationId xmlns:a16="http://schemas.microsoft.com/office/drawing/2014/main" id="{00000000-0008-0000-0000-000075780000}"/>
            </a:ext>
          </a:extLst>
        </xdr:cNvPr>
        <xdr:cNvSpPr>
          <a:spLocks noChangeShapeType="1"/>
        </xdr:cNvSpPr>
      </xdr:nvSpPr>
      <xdr:spPr bwMode="auto">
        <a:xfrm>
          <a:off x="3314700" y="6296025"/>
          <a:ext cx="571500" cy="5619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790575</xdr:colOff>
      <xdr:row>30</xdr:row>
      <xdr:rowOff>190500</xdr:rowOff>
    </xdr:from>
    <xdr:to>
      <xdr:col>4</xdr:col>
      <xdr:colOff>76200</xdr:colOff>
      <xdr:row>32</xdr:row>
      <xdr:rowOff>19050</xdr:rowOff>
    </xdr:to>
    <xdr:sp macro="" textlink="">
      <xdr:nvSpPr>
        <xdr:cNvPr id="10" name="Text Box 10">
          <a:extLst>
            <a:ext uri="{FF2B5EF4-FFF2-40B4-BE49-F238E27FC236}">
              <a16:creationId xmlns:a16="http://schemas.microsoft.com/office/drawing/2014/main" id="{00000000-0008-0000-0000-00000A000000}"/>
            </a:ext>
          </a:extLst>
        </xdr:cNvPr>
        <xdr:cNvSpPr txBox="1">
          <a:spLocks noChangeArrowheads="1"/>
        </xdr:cNvSpPr>
      </xdr:nvSpPr>
      <xdr:spPr bwMode="auto">
        <a:xfrm>
          <a:off x="1809750" y="8124825"/>
          <a:ext cx="1095375" cy="59055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今回のお申込の内訳件数を記載下さい</a:t>
          </a:r>
        </a:p>
      </xdr:txBody>
    </xdr:sp>
    <xdr:clientData/>
  </xdr:twoCellAnchor>
  <xdr:twoCellAnchor>
    <xdr:from>
      <xdr:col>4</xdr:col>
      <xdr:colOff>104775</xdr:colOff>
      <xdr:row>30</xdr:row>
      <xdr:rowOff>219075</xdr:rowOff>
    </xdr:from>
    <xdr:to>
      <xdr:col>4</xdr:col>
      <xdr:colOff>666750</xdr:colOff>
      <xdr:row>31</xdr:row>
      <xdr:rowOff>19050</xdr:rowOff>
    </xdr:to>
    <xdr:sp macro="" textlink="">
      <xdr:nvSpPr>
        <xdr:cNvPr id="30839" name="Line 11">
          <a:extLst>
            <a:ext uri="{FF2B5EF4-FFF2-40B4-BE49-F238E27FC236}">
              <a16:creationId xmlns:a16="http://schemas.microsoft.com/office/drawing/2014/main" id="{00000000-0008-0000-0000-000077780000}"/>
            </a:ext>
          </a:extLst>
        </xdr:cNvPr>
        <xdr:cNvSpPr>
          <a:spLocks noChangeShapeType="1"/>
        </xdr:cNvSpPr>
      </xdr:nvSpPr>
      <xdr:spPr bwMode="auto">
        <a:xfrm flipV="1">
          <a:off x="2933700" y="8153400"/>
          <a:ext cx="561975" cy="1809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95250</xdr:colOff>
      <xdr:row>31</xdr:row>
      <xdr:rowOff>19050</xdr:rowOff>
    </xdr:from>
    <xdr:to>
      <xdr:col>4</xdr:col>
      <xdr:colOff>685800</xdr:colOff>
      <xdr:row>31</xdr:row>
      <xdr:rowOff>190500</xdr:rowOff>
    </xdr:to>
    <xdr:sp macro="" textlink="">
      <xdr:nvSpPr>
        <xdr:cNvPr id="30840" name="Line 12">
          <a:extLst>
            <a:ext uri="{FF2B5EF4-FFF2-40B4-BE49-F238E27FC236}">
              <a16:creationId xmlns:a16="http://schemas.microsoft.com/office/drawing/2014/main" id="{00000000-0008-0000-0000-000078780000}"/>
            </a:ext>
          </a:extLst>
        </xdr:cNvPr>
        <xdr:cNvSpPr>
          <a:spLocks noChangeShapeType="1"/>
        </xdr:cNvSpPr>
      </xdr:nvSpPr>
      <xdr:spPr bwMode="auto">
        <a:xfrm>
          <a:off x="2924175" y="8334375"/>
          <a:ext cx="590550" cy="1714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76200</xdr:colOff>
      <xdr:row>31</xdr:row>
      <xdr:rowOff>28575</xdr:rowOff>
    </xdr:from>
    <xdr:to>
      <xdr:col>4</xdr:col>
      <xdr:colOff>647700</xdr:colOff>
      <xdr:row>32</xdr:row>
      <xdr:rowOff>209550</xdr:rowOff>
    </xdr:to>
    <xdr:sp macro="" textlink="">
      <xdr:nvSpPr>
        <xdr:cNvPr id="30841" name="Line 13">
          <a:extLst>
            <a:ext uri="{FF2B5EF4-FFF2-40B4-BE49-F238E27FC236}">
              <a16:creationId xmlns:a16="http://schemas.microsoft.com/office/drawing/2014/main" id="{00000000-0008-0000-0000-000079780000}"/>
            </a:ext>
          </a:extLst>
        </xdr:cNvPr>
        <xdr:cNvSpPr>
          <a:spLocks noChangeShapeType="1"/>
        </xdr:cNvSpPr>
      </xdr:nvSpPr>
      <xdr:spPr bwMode="auto">
        <a:xfrm>
          <a:off x="2905125" y="8343900"/>
          <a:ext cx="571500" cy="5619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95250</xdr:colOff>
      <xdr:row>31</xdr:row>
      <xdr:rowOff>47625</xdr:rowOff>
    </xdr:from>
    <xdr:to>
      <xdr:col>4</xdr:col>
      <xdr:colOff>638175</xdr:colOff>
      <xdr:row>33</xdr:row>
      <xdr:rowOff>171450</xdr:rowOff>
    </xdr:to>
    <xdr:sp macro="" textlink="">
      <xdr:nvSpPr>
        <xdr:cNvPr id="30842" name="Line 14">
          <a:extLst>
            <a:ext uri="{FF2B5EF4-FFF2-40B4-BE49-F238E27FC236}">
              <a16:creationId xmlns:a16="http://schemas.microsoft.com/office/drawing/2014/main" id="{00000000-0008-0000-0000-00007A780000}"/>
            </a:ext>
          </a:extLst>
        </xdr:cNvPr>
        <xdr:cNvSpPr>
          <a:spLocks noChangeShapeType="1"/>
        </xdr:cNvSpPr>
      </xdr:nvSpPr>
      <xdr:spPr bwMode="auto">
        <a:xfrm>
          <a:off x="2924175" y="8362950"/>
          <a:ext cx="542925" cy="8858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85725</xdr:colOff>
      <xdr:row>31</xdr:row>
      <xdr:rowOff>28575</xdr:rowOff>
    </xdr:from>
    <xdr:to>
      <xdr:col>4</xdr:col>
      <xdr:colOff>638175</xdr:colOff>
      <xdr:row>34</xdr:row>
      <xdr:rowOff>171450</xdr:rowOff>
    </xdr:to>
    <xdr:sp macro="" textlink="">
      <xdr:nvSpPr>
        <xdr:cNvPr id="30843" name="Line 15">
          <a:extLst>
            <a:ext uri="{FF2B5EF4-FFF2-40B4-BE49-F238E27FC236}">
              <a16:creationId xmlns:a16="http://schemas.microsoft.com/office/drawing/2014/main" id="{00000000-0008-0000-0000-00007B780000}"/>
            </a:ext>
          </a:extLst>
        </xdr:cNvPr>
        <xdr:cNvSpPr>
          <a:spLocks noChangeShapeType="1"/>
        </xdr:cNvSpPr>
      </xdr:nvSpPr>
      <xdr:spPr bwMode="auto">
        <a:xfrm>
          <a:off x="2914650" y="8343900"/>
          <a:ext cx="552450" cy="12858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790575</xdr:colOff>
      <xdr:row>31</xdr:row>
      <xdr:rowOff>219075</xdr:rowOff>
    </xdr:from>
    <xdr:to>
      <xdr:col>8</xdr:col>
      <xdr:colOff>57150</xdr:colOff>
      <xdr:row>33</xdr:row>
      <xdr:rowOff>209550</xdr:rowOff>
    </xdr:to>
    <xdr:sp macro="" textlink="">
      <xdr:nvSpPr>
        <xdr:cNvPr id="16" name="Text Box 16">
          <a:extLst>
            <a:ext uri="{FF2B5EF4-FFF2-40B4-BE49-F238E27FC236}">
              <a16:creationId xmlns:a16="http://schemas.microsoft.com/office/drawing/2014/main" id="{00000000-0008-0000-0000-000010000000}"/>
            </a:ext>
          </a:extLst>
        </xdr:cNvPr>
        <xdr:cNvSpPr txBox="1">
          <a:spLocks noChangeArrowheads="1"/>
        </xdr:cNvSpPr>
      </xdr:nvSpPr>
      <xdr:spPr bwMode="auto">
        <a:xfrm>
          <a:off x="4514850" y="8534400"/>
          <a:ext cx="1952625" cy="752475"/>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契約者住所と異なる住所に請求書等の送付をご希望される場合はこちらに記載下さい</a:t>
          </a:r>
        </a:p>
      </xdr:txBody>
    </xdr:sp>
    <xdr:clientData/>
  </xdr:twoCellAnchor>
  <xdr:twoCellAnchor>
    <xdr:from>
      <xdr:col>6</xdr:col>
      <xdr:colOff>66675</xdr:colOff>
      <xdr:row>33</xdr:row>
      <xdr:rowOff>200025</xdr:rowOff>
    </xdr:from>
    <xdr:to>
      <xdr:col>6</xdr:col>
      <xdr:colOff>676275</xdr:colOff>
      <xdr:row>35</xdr:row>
      <xdr:rowOff>180975</xdr:rowOff>
    </xdr:to>
    <xdr:sp macro="" textlink="">
      <xdr:nvSpPr>
        <xdr:cNvPr id="30845" name="Line 17">
          <a:extLst>
            <a:ext uri="{FF2B5EF4-FFF2-40B4-BE49-F238E27FC236}">
              <a16:creationId xmlns:a16="http://schemas.microsoft.com/office/drawing/2014/main" id="{00000000-0008-0000-0000-00007D780000}"/>
            </a:ext>
          </a:extLst>
        </xdr:cNvPr>
        <xdr:cNvSpPr>
          <a:spLocks noChangeShapeType="1"/>
        </xdr:cNvSpPr>
      </xdr:nvSpPr>
      <xdr:spPr bwMode="auto">
        <a:xfrm flipH="1">
          <a:off x="4686300" y="9277350"/>
          <a:ext cx="609600" cy="7429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38</xdr:row>
      <xdr:rowOff>0</xdr:rowOff>
    </xdr:from>
    <xdr:to>
      <xdr:col>53</xdr:col>
      <xdr:colOff>0</xdr:colOff>
      <xdr:row>38</xdr:row>
      <xdr:rowOff>0</xdr:rowOff>
    </xdr:to>
    <xdr:sp macro="" textlink="">
      <xdr:nvSpPr>
        <xdr:cNvPr id="11740" name="Line 13">
          <a:extLst>
            <a:ext uri="{FF2B5EF4-FFF2-40B4-BE49-F238E27FC236}">
              <a16:creationId xmlns:a16="http://schemas.microsoft.com/office/drawing/2014/main" id="{00000000-0008-0000-0100-0000DC2D0000}"/>
            </a:ext>
          </a:extLst>
        </xdr:cNvPr>
        <xdr:cNvSpPr>
          <a:spLocks noChangeShapeType="1"/>
        </xdr:cNvSpPr>
      </xdr:nvSpPr>
      <xdr:spPr bwMode="auto">
        <a:xfrm>
          <a:off x="72323325" y="9458325"/>
          <a:ext cx="0" cy="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95250</xdr:colOff>
      <xdr:row>4</xdr:row>
      <xdr:rowOff>123825</xdr:rowOff>
    </xdr:from>
    <xdr:to>
      <xdr:col>37</xdr:col>
      <xdr:colOff>19050</xdr:colOff>
      <xdr:row>4</xdr:row>
      <xdr:rowOff>200025</xdr:rowOff>
    </xdr:to>
    <xdr:sp macro="" textlink="">
      <xdr:nvSpPr>
        <xdr:cNvPr id="22396" name="Line 2">
          <a:extLst>
            <a:ext uri="{FF2B5EF4-FFF2-40B4-BE49-F238E27FC236}">
              <a16:creationId xmlns:a16="http://schemas.microsoft.com/office/drawing/2014/main" id="{00000000-0008-0000-0200-00007C570000}"/>
            </a:ext>
          </a:extLst>
        </xdr:cNvPr>
        <xdr:cNvSpPr>
          <a:spLocks noChangeShapeType="1"/>
        </xdr:cNvSpPr>
      </xdr:nvSpPr>
      <xdr:spPr bwMode="auto">
        <a:xfrm flipH="1">
          <a:off x="5200650" y="876300"/>
          <a:ext cx="838200" cy="762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19050</xdr:colOff>
      <xdr:row>0</xdr:row>
      <xdr:rowOff>85725</xdr:rowOff>
    </xdr:from>
    <xdr:to>
      <xdr:col>47</xdr:col>
      <xdr:colOff>85725</xdr:colOff>
      <xdr:row>6</xdr:row>
      <xdr:rowOff>190500</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6038850" y="85725"/>
          <a:ext cx="1590675" cy="138112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HG丸ｺﾞｼｯｸM-PRO"/>
              <a:ea typeface="HG丸ｺﾞｼｯｸM-PRO"/>
            </a:rPr>
            <a:t>現在、東京電力と契約している場合は、「電気ご使用量のお知らせ」に記載のお客さま番号をハイフン抜きでご記載下さい、</a:t>
          </a:r>
        </a:p>
        <a:p>
          <a:pPr algn="l" rtl="0">
            <a:lnSpc>
              <a:spcPts val="1000"/>
            </a:lnSpc>
            <a:defRPr sz="1000"/>
          </a:pPr>
          <a:r>
            <a:rPr lang="ja-JP" altLang="en-US" sz="900" b="0" i="0" u="none" strike="noStrike" baseline="0">
              <a:solidFill>
                <a:srgbClr val="FF0000"/>
              </a:solidFill>
              <a:latin typeface="HG丸ｺﾞｼｯｸM-PRO"/>
              <a:ea typeface="HG丸ｺﾞｼｯｸM-PRO"/>
            </a:rPr>
            <a:t>例：001（23）11111-22222-8-01</a:t>
          </a:r>
        </a:p>
        <a:p>
          <a:pPr algn="l" rtl="0">
            <a:lnSpc>
              <a:spcPts val="1000"/>
            </a:lnSpc>
            <a:defRPr sz="1000"/>
          </a:pPr>
          <a:r>
            <a:rPr lang="ja-JP" altLang="en-US" sz="900" b="0" i="0" u="none" strike="noStrike" baseline="0">
              <a:solidFill>
                <a:srgbClr val="FF0000"/>
              </a:solidFill>
              <a:latin typeface="HG丸ｺﾞｼｯｸM-PRO"/>
              <a:ea typeface="HG丸ｺﾞｼｯｸM-PRO"/>
            </a:rPr>
            <a:t>それ以外の場合は、記載不要です。</a:t>
          </a:r>
        </a:p>
      </xdr:txBody>
    </xdr:sp>
    <xdr:clientData/>
  </xdr:twoCellAnchor>
  <xdr:twoCellAnchor>
    <xdr:from>
      <xdr:col>39</xdr:col>
      <xdr:colOff>66675</xdr:colOff>
      <xdr:row>10</xdr:row>
      <xdr:rowOff>95250</xdr:rowOff>
    </xdr:from>
    <xdr:to>
      <xdr:col>46</xdr:col>
      <xdr:colOff>85725</xdr:colOff>
      <xdr:row>12</xdr:row>
      <xdr:rowOff>66675</xdr:rowOff>
    </xdr:to>
    <xdr:sp macro="" textlink="">
      <xdr:nvSpPr>
        <xdr:cNvPr id="4" name="Text Box 5">
          <a:extLst>
            <a:ext uri="{FF2B5EF4-FFF2-40B4-BE49-F238E27FC236}">
              <a16:creationId xmlns:a16="http://schemas.microsoft.com/office/drawing/2014/main" id="{00000000-0008-0000-0200-000004000000}"/>
            </a:ext>
          </a:extLst>
        </xdr:cNvPr>
        <xdr:cNvSpPr txBox="1">
          <a:spLocks noChangeArrowheads="1"/>
        </xdr:cNvSpPr>
      </xdr:nvSpPr>
      <xdr:spPr bwMode="auto">
        <a:xfrm>
          <a:off x="6391275" y="2238375"/>
          <a:ext cx="1085850" cy="400050"/>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HG丸ｺﾞｼｯｸM-PRO"/>
              <a:ea typeface="HG丸ｺﾞｼｯｸM-PRO"/>
            </a:rPr>
            <a:t>リストから選択して下さい</a:t>
          </a:r>
        </a:p>
      </xdr:txBody>
    </xdr:sp>
    <xdr:clientData/>
  </xdr:twoCellAnchor>
  <xdr:twoCellAnchor>
    <xdr:from>
      <xdr:col>36</xdr:col>
      <xdr:colOff>95250</xdr:colOff>
      <xdr:row>10</xdr:row>
      <xdr:rowOff>104775</xdr:rowOff>
    </xdr:from>
    <xdr:to>
      <xdr:col>39</xdr:col>
      <xdr:colOff>66675</xdr:colOff>
      <xdr:row>11</xdr:row>
      <xdr:rowOff>104775</xdr:rowOff>
    </xdr:to>
    <xdr:sp macro="" textlink="">
      <xdr:nvSpPr>
        <xdr:cNvPr id="22399" name="Line 6">
          <a:extLst>
            <a:ext uri="{FF2B5EF4-FFF2-40B4-BE49-F238E27FC236}">
              <a16:creationId xmlns:a16="http://schemas.microsoft.com/office/drawing/2014/main" id="{00000000-0008-0000-0200-00007F570000}"/>
            </a:ext>
          </a:extLst>
        </xdr:cNvPr>
        <xdr:cNvSpPr>
          <a:spLocks noChangeShapeType="1"/>
        </xdr:cNvSpPr>
      </xdr:nvSpPr>
      <xdr:spPr bwMode="auto">
        <a:xfrm flipH="1" flipV="1">
          <a:off x="5962650" y="2247900"/>
          <a:ext cx="428625" cy="200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85725</xdr:colOff>
      <xdr:row>17</xdr:row>
      <xdr:rowOff>190500</xdr:rowOff>
    </xdr:from>
    <xdr:to>
      <xdr:col>19</xdr:col>
      <xdr:colOff>85725</xdr:colOff>
      <xdr:row>18</xdr:row>
      <xdr:rowOff>19050</xdr:rowOff>
    </xdr:to>
    <xdr:sp macro="" textlink="">
      <xdr:nvSpPr>
        <xdr:cNvPr id="22400" name="Line 8">
          <a:extLst>
            <a:ext uri="{FF2B5EF4-FFF2-40B4-BE49-F238E27FC236}">
              <a16:creationId xmlns:a16="http://schemas.microsoft.com/office/drawing/2014/main" id="{00000000-0008-0000-0200-000080570000}"/>
            </a:ext>
          </a:extLst>
        </xdr:cNvPr>
        <xdr:cNvSpPr>
          <a:spLocks noChangeShapeType="1"/>
        </xdr:cNvSpPr>
      </xdr:nvSpPr>
      <xdr:spPr bwMode="auto">
        <a:xfrm flipV="1">
          <a:off x="2600325" y="4248150"/>
          <a:ext cx="762000" cy="1428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85725</xdr:colOff>
      <xdr:row>18</xdr:row>
      <xdr:rowOff>57150</xdr:rowOff>
    </xdr:from>
    <xdr:to>
      <xdr:col>19</xdr:col>
      <xdr:colOff>95250</xdr:colOff>
      <xdr:row>18</xdr:row>
      <xdr:rowOff>123825</xdr:rowOff>
    </xdr:to>
    <xdr:sp macro="" textlink="">
      <xdr:nvSpPr>
        <xdr:cNvPr id="22401" name="Line 9">
          <a:extLst>
            <a:ext uri="{FF2B5EF4-FFF2-40B4-BE49-F238E27FC236}">
              <a16:creationId xmlns:a16="http://schemas.microsoft.com/office/drawing/2014/main" id="{00000000-0008-0000-0200-000081570000}"/>
            </a:ext>
          </a:extLst>
        </xdr:cNvPr>
        <xdr:cNvSpPr>
          <a:spLocks noChangeShapeType="1"/>
        </xdr:cNvSpPr>
      </xdr:nvSpPr>
      <xdr:spPr bwMode="auto">
        <a:xfrm>
          <a:off x="2600325" y="4429125"/>
          <a:ext cx="771525"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57150</xdr:colOff>
      <xdr:row>17</xdr:row>
      <xdr:rowOff>38100</xdr:rowOff>
    </xdr:from>
    <xdr:to>
      <xdr:col>14</xdr:col>
      <xdr:colOff>66675</xdr:colOff>
      <xdr:row>19</xdr:row>
      <xdr:rowOff>85725</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1847850" y="4095750"/>
          <a:ext cx="733425" cy="676275"/>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HG丸ｺﾞｼｯｸM-PRO"/>
              <a:ea typeface="HG丸ｺﾞｼｯｸM-PRO"/>
            </a:rPr>
            <a:t>標準電圧で記載下さい</a:t>
          </a:r>
        </a:p>
      </xdr:txBody>
    </xdr:sp>
    <xdr:clientData/>
  </xdr:twoCellAnchor>
  <xdr:twoCellAnchor>
    <xdr:from>
      <xdr:col>34</xdr:col>
      <xdr:colOff>57150</xdr:colOff>
      <xdr:row>29</xdr:row>
      <xdr:rowOff>28575</xdr:rowOff>
    </xdr:from>
    <xdr:to>
      <xdr:col>47</xdr:col>
      <xdr:colOff>114300</xdr:colOff>
      <xdr:row>30</xdr:row>
      <xdr:rowOff>257175</xdr:rowOff>
    </xdr:to>
    <xdr:sp macro="" textlink="">
      <xdr:nvSpPr>
        <xdr:cNvPr id="9" name="Text Box 10">
          <a:extLst>
            <a:ext uri="{FF2B5EF4-FFF2-40B4-BE49-F238E27FC236}">
              <a16:creationId xmlns:a16="http://schemas.microsoft.com/office/drawing/2014/main" id="{00000000-0008-0000-0200-000009000000}"/>
            </a:ext>
          </a:extLst>
        </xdr:cNvPr>
        <xdr:cNvSpPr txBox="1">
          <a:spLocks noChangeArrowheads="1"/>
        </xdr:cNvSpPr>
      </xdr:nvSpPr>
      <xdr:spPr bwMode="auto">
        <a:xfrm>
          <a:off x="5619750" y="7858125"/>
          <a:ext cx="2038350" cy="657225"/>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800"/>
            </a:lnSpc>
            <a:defRPr sz="1000"/>
          </a:pPr>
          <a:r>
            <a:rPr lang="ja-JP" altLang="en-US" sz="900" b="0" i="0" u="none" strike="noStrike" baseline="0">
              <a:solidFill>
                <a:srgbClr val="FF0000"/>
              </a:solidFill>
              <a:latin typeface="HG丸ｺﾞｼｯｸM-PRO"/>
              <a:ea typeface="HG丸ｺﾞｼｯｸM-PRO"/>
            </a:rPr>
            <a:t>契約者様が必要とする場合は「要」を選択して下さい。要の場合「その他特記事項」欄に工事希望日等をご記載下さい</a:t>
          </a:r>
        </a:p>
      </xdr:txBody>
    </xdr:sp>
    <xdr:clientData/>
  </xdr:twoCellAnchor>
  <xdr:twoCellAnchor>
    <xdr:from>
      <xdr:col>32</xdr:col>
      <xdr:colOff>66675</xdr:colOff>
      <xdr:row>30</xdr:row>
      <xdr:rowOff>57150</xdr:rowOff>
    </xdr:from>
    <xdr:to>
      <xdr:col>34</xdr:col>
      <xdr:colOff>85725</xdr:colOff>
      <xdr:row>30</xdr:row>
      <xdr:rowOff>85725</xdr:rowOff>
    </xdr:to>
    <xdr:sp macro="" textlink="">
      <xdr:nvSpPr>
        <xdr:cNvPr id="22404" name="Line 11">
          <a:extLst>
            <a:ext uri="{FF2B5EF4-FFF2-40B4-BE49-F238E27FC236}">
              <a16:creationId xmlns:a16="http://schemas.microsoft.com/office/drawing/2014/main" id="{00000000-0008-0000-0200-000084570000}"/>
            </a:ext>
          </a:extLst>
        </xdr:cNvPr>
        <xdr:cNvSpPr>
          <a:spLocks noChangeShapeType="1"/>
        </xdr:cNvSpPr>
      </xdr:nvSpPr>
      <xdr:spPr bwMode="auto">
        <a:xfrm flipH="1">
          <a:off x="5324475" y="8315325"/>
          <a:ext cx="323850" cy="285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85725</xdr:colOff>
      <xdr:row>36</xdr:row>
      <xdr:rowOff>152400</xdr:rowOff>
    </xdr:from>
    <xdr:to>
      <xdr:col>46</xdr:col>
      <xdr:colOff>104775</xdr:colOff>
      <xdr:row>39</xdr:row>
      <xdr:rowOff>152400</xdr:rowOff>
    </xdr:to>
    <xdr:sp macro="" textlink="">
      <xdr:nvSpPr>
        <xdr:cNvPr id="11" name="Text Box 12">
          <a:extLst>
            <a:ext uri="{FF2B5EF4-FFF2-40B4-BE49-F238E27FC236}">
              <a16:creationId xmlns:a16="http://schemas.microsoft.com/office/drawing/2014/main" id="{00000000-0008-0000-0200-00000B000000}"/>
            </a:ext>
          </a:extLst>
        </xdr:cNvPr>
        <xdr:cNvSpPr txBox="1">
          <a:spLocks noChangeArrowheads="1"/>
        </xdr:cNvSpPr>
      </xdr:nvSpPr>
      <xdr:spPr bwMode="auto">
        <a:xfrm>
          <a:off x="4124325" y="9829800"/>
          <a:ext cx="3371850" cy="68580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上記に記載しきれない内容や、当該需要者の個別要望等ございましたらご記載下さい。例：（工事の場合）工事打合せ者、工事連絡先、工事内容　等</a:t>
          </a:r>
        </a:p>
      </xdr:txBody>
    </xdr:sp>
    <xdr:clientData/>
  </xdr:twoCellAnchor>
  <xdr:twoCellAnchor>
    <xdr:from>
      <xdr:col>22</xdr:col>
      <xdr:colOff>57150</xdr:colOff>
      <xdr:row>36</xdr:row>
      <xdr:rowOff>28575</xdr:rowOff>
    </xdr:from>
    <xdr:to>
      <xdr:col>24</xdr:col>
      <xdr:colOff>104775</xdr:colOff>
      <xdr:row>37</xdr:row>
      <xdr:rowOff>180975</xdr:rowOff>
    </xdr:to>
    <xdr:sp macro="" textlink="">
      <xdr:nvSpPr>
        <xdr:cNvPr id="22406" name="Line 13">
          <a:extLst>
            <a:ext uri="{FF2B5EF4-FFF2-40B4-BE49-F238E27FC236}">
              <a16:creationId xmlns:a16="http://schemas.microsoft.com/office/drawing/2014/main" id="{00000000-0008-0000-0200-000086570000}"/>
            </a:ext>
          </a:extLst>
        </xdr:cNvPr>
        <xdr:cNvSpPr>
          <a:spLocks noChangeShapeType="1"/>
        </xdr:cNvSpPr>
      </xdr:nvSpPr>
      <xdr:spPr bwMode="auto">
        <a:xfrm flipH="1" flipV="1">
          <a:off x="3790950" y="9705975"/>
          <a:ext cx="352425" cy="3810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I39"/>
  <sheetViews>
    <sheetView zoomScale="85" zoomScaleNormal="85" workbookViewId="0">
      <selection activeCell="O33" sqref="O33"/>
    </sheetView>
  </sheetViews>
  <sheetFormatPr defaultRowHeight="13.5"/>
  <cols>
    <col min="1" max="1" width="1.625" style="16" customWidth="1"/>
    <col min="2" max="3" width="11.75" style="16" customWidth="1"/>
    <col min="4" max="4" width="12" style="16" customWidth="1"/>
    <col min="5" max="8" width="11.75" style="16" customWidth="1"/>
    <col min="9" max="9" width="12" style="16" customWidth="1"/>
    <col min="10" max="10" width="1" style="16" customWidth="1"/>
    <col min="11" max="16384" width="9" style="16"/>
  </cols>
  <sheetData>
    <row r="1" spans="2:9" ht="3.75" customHeight="1"/>
    <row r="2" spans="2:9">
      <c r="I2" s="2"/>
    </row>
    <row r="3" spans="2:9">
      <c r="I3" s="2"/>
    </row>
    <row r="4" spans="2:9" ht="20.25" customHeight="1">
      <c r="I4" s="2" t="s">
        <v>104</v>
      </c>
    </row>
    <row r="5" spans="2:9">
      <c r="B5" s="141" t="s">
        <v>105</v>
      </c>
      <c r="C5" s="141"/>
      <c r="D5" s="17" t="s">
        <v>72</v>
      </c>
    </row>
    <row r="6" spans="2:9" ht="33" customHeight="1">
      <c r="C6" s="142" t="s">
        <v>73</v>
      </c>
      <c r="D6" s="142"/>
      <c r="E6" s="142"/>
      <c r="F6" s="142"/>
      <c r="G6" s="142"/>
      <c r="H6" s="142"/>
    </row>
    <row r="7" spans="2:9" ht="12" customHeight="1"/>
    <row r="8" spans="2:9" ht="55.5" customHeight="1">
      <c r="B8" s="143" t="s">
        <v>74</v>
      </c>
      <c r="C8" s="143"/>
      <c r="D8" s="143"/>
      <c r="E8" s="143"/>
      <c r="F8" s="143"/>
      <c r="G8" s="143"/>
      <c r="H8" s="143"/>
      <c r="I8" s="143"/>
    </row>
    <row r="9" spans="2:9" ht="7.5" customHeight="1"/>
    <row r="10" spans="2:9" ht="19.5" customHeight="1">
      <c r="B10" s="16" t="s">
        <v>75</v>
      </c>
    </row>
    <row r="11" spans="2:9" ht="19.5" customHeight="1">
      <c r="B11" s="144" t="s">
        <v>76</v>
      </c>
      <c r="C11" s="145"/>
      <c r="D11" s="18" t="s">
        <v>77</v>
      </c>
      <c r="E11" s="133" t="s">
        <v>106</v>
      </c>
      <c r="F11" s="133"/>
      <c r="G11" s="133"/>
      <c r="H11" s="133"/>
      <c r="I11" s="134"/>
    </row>
    <row r="12" spans="2:9" ht="19.5" customHeight="1">
      <c r="B12" s="129"/>
      <c r="C12" s="146"/>
      <c r="D12" s="19" t="s">
        <v>78</v>
      </c>
      <c r="E12" s="135" t="s">
        <v>107</v>
      </c>
      <c r="F12" s="135"/>
      <c r="G12" s="135"/>
      <c r="H12" s="135"/>
      <c r="I12" s="136"/>
    </row>
    <row r="13" spans="2:9" ht="19.5" customHeight="1">
      <c r="B13" s="129"/>
      <c r="C13" s="146"/>
      <c r="D13" s="19" t="s">
        <v>79</v>
      </c>
      <c r="E13" s="135" t="s">
        <v>108</v>
      </c>
      <c r="F13" s="135"/>
      <c r="G13" s="135"/>
      <c r="H13" s="135"/>
      <c r="I13" s="136"/>
    </row>
    <row r="14" spans="2:9" ht="19.5" customHeight="1">
      <c r="B14" s="129"/>
      <c r="C14" s="146"/>
      <c r="D14" s="19" t="s">
        <v>80</v>
      </c>
      <c r="E14" s="137" t="s">
        <v>109</v>
      </c>
      <c r="F14" s="137"/>
      <c r="G14" s="137"/>
      <c r="H14" s="137"/>
      <c r="I14" s="138"/>
    </row>
    <row r="15" spans="2:9" ht="19.5" customHeight="1">
      <c r="B15" s="129"/>
      <c r="C15" s="146"/>
      <c r="D15" s="19"/>
      <c r="E15" s="147"/>
      <c r="F15" s="147"/>
      <c r="G15" s="147"/>
      <c r="H15" s="147"/>
      <c r="I15" s="148"/>
    </row>
    <row r="16" spans="2:9" ht="19.5" customHeight="1">
      <c r="B16" s="127" t="s">
        <v>81</v>
      </c>
      <c r="C16" s="128"/>
      <c r="D16" s="18" t="s">
        <v>82</v>
      </c>
      <c r="E16" s="133" t="s">
        <v>17</v>
      </c>
      <c r="F16" s="133"/>
      <c r="G16" s="133"/>
      <c r="H16" s="133"/>
      <c r="I16" s="134"/>
    </row>
    <row r="17" spans="2:9" ht="19.5" customHeight="1">
      <c r="B17" s="129"/>
      <c r="C17" s="130"/>
      <c r="D17" s="19" t="s">
        <v>83</v>
      </c>
      <c r="E17" s="135" t="s">
        <v>110</v>
      </c>
      <c r="F17" s="135"/>
      <c r="G17" s="135"/>
      <c r="H17" s="135"/>
      <c r="I17" s="136"/>
    </row>
    <row r="18" spans="2:9" ht="19.5" customHeight="1">
      <c r="B18" s="129"/>
      <c r="C18" s="130"/>
      <c r="D18" s="19" t="s">
        <v>80</v>
      </c>
      <c r="E18" s="137" t="s">
        <v>111</v>
      </c>
      <c r="F18" s="137"/>
      <c r="G18" s="137"/>
      <c r="H18" s="137"/>
      <c r="I18" s="138"/>
    </row>
    <row r="19" spans="2:9" ht="19.5" customHeight="1">
      <c r="B19" s="129"/>
      <c r="C19" s="130"/>
      <c r="D19" s="19"/>
      <c r="E19" s="137"/>
      <c r="F19" s="137"/>
      <c r="G19" s="137"/>
      <c r="H19" s="137"/>
      <c r="I19" s="138"/>
    </row>
    <row r="20" spans="2:9" ht="19.5" customHeight="1">
      <c r="B20" s="129"/>
      <c r="C20" s="130"/>
      <c r="D20" s="19" t="s">
        <v>84</v>
      </c>
      <c r="E20" s="135" t="s">
        <v>112</v>
      </c>
      <c r="F20" s="135"/>
      <c r="G20" s="135"/>
      <c r="H20" s="135"/>
      <c r="I20" s="136"/>
    </row>
    <row r="21" spans="2:9" ht="19.5" customHeight="1">
      <c r="B21" s="131"/>
      <c r="C21" s="132"/>
      <c r="D21" s="20" t="s">
        <v>85</v>
      </c>
      <c r="E21" s="139" t="s">
        <v>113</v>
      </c>
      <c r="F21" s="139"/>
      <c r="G21" s="139"/>
      <c r="H21" s="139"/>
      <c r="I21" s="140"/>
    </row>
    <row r="22" spans="2:9" ht="6.75" customHeight="1"/>
    <row r="23" spans="2:9" ht="19.5" customHeight="1">
      <c r="B23" s="16" t="s">
        <v>86</v>
      </c>
    </row>
    <row r="24" spans="2:9" ht="26.25" customHeight="1">
      <c r="B24" s="125" t="s">
        <v>87</v>
      </c>
      <c r="C24" s="126"/>
      <c r="D24" s="116" t="s">
        <v>88</v>
      </c>
      <c r="E24" s="117"/>
      <c r="F24" s="117"/>
      <c r="G24" s="117"/>
      <c r="H24" s="117"/>
      <c r="I24" s="118"/>
    </row>
    <row r="25" spans="2:9" ht="30" customHeight="1">
      <c r="B25" s="93" t="s">
        <v>89</v>
      </c>
      <c r="C25" s="94"/>
      <c r="D25" s="116" t="s">
        <v>103</v>
      </c>
      <c r="E25" s="117"/>
      <c r="F25" s="117"/>
      <c r="G25" s="117"/>
      <c r="H25" s="117"/>
      <c r="I25" s="118"/>
    </row>
    <row r="26" spans="2:9" ht="35.25" customHeight="1">
      <c r="B26" s="122" t="s">
        <v>90</v>
      </c>
      <c r="C26" s="123"/>
      <c r="D26" s="124" t="s">
        <v>114</v>
      </c>
      <c r="E26" s="124"/>
      <c r="F26" s="124"/>
      <c r="G26" s="124"/>
      <c r="H26" s="124"/>
      <c r="I26" s="124"/>
    </row>
    <row r="27" spans="2:9" ht="31.5" customHeight="1">
      <c r="B27" s="119" t="s">
        <v>91</v>
      </c>
      <c r="C27" s="120"/>
      <c r="D27" s="121" t="s">
        <v>114</v>
      </c>
      <c r="E27" s="121"/>
      <c r="F27" s="121"/>
      <c r="G27" s="121"/>
      <c r="H27" s="121"/>
      <c r="I27" s="121"/>
    </row>
    <row r="28" spans="2:9" ht="24" customHeight="1">
      <c r="B28" s="114" t="s">
        <v>92</v>
      </c>
      <c r="C28" s="114"/>
      <c r="D28" s="114"/>
      <c r="E28" s="114"/>
      <c r="F28" s="114"/>
      <c r="G28" s="114"/>
      <c r="H28" s="114"/>
      <c r="I28" s="114"/>
    </row>
    <row r="29" spans="2:9" ht="24.75" customHeight="1">
      <c r="B29" s="115" t="s">
        <v>136</v>
      </c>
      <c r="C29" s="115"/>
      <c r="D29" s="115" t="s">
        <v>93</v>
      </c>
      <c r="E29" s="115"/>
      <c r="F29" s="115"/>
      <c r="G29" s="115"/>
      <c r="H29" s="115"/>
      <c r="I29" s="115"/>
    </row>
    <row r="30" spans="2:9" ht="20.25" customHeight="1">
      <c r="B30" s="99"/>
      <c r="C30" s="99"/>
      <c r="D30" s="99" t="s">
        <v>94</v>
      </c>
      <c r="E30" s="99"/>
      <c r="F30" s="99"/>
      <c r="G30" s="99" t="s">
        <v>95</v>
      </c>
      <c r="H30" s="99"/>
      <c r="I30" s="99"/>
    </row>
    <row r="31" spans="2:9" ht="30" customHeight="1">
      <c r="B31" s="111" t="s">
        <v>96</v>
      </c>
      <c r="C31" s="111"/>
      <c r="D31" s="112">
        <v>1</v>
      </c>
      <c r="E31" s="113"/>
      <c r="F31" s="22" t="s">
        <v>97</v>
      </c>
      <c r="G31" s="112">
        <v>1</v>
      </c>
      <c r="H31" s="113"/>
      <c r="I31" s="22" t="s">
        <v>97</v>
      </c>
    </row>
    <row r="32" spans="2:9" ht="30" customHeight="1">
      <c r="B32" s="102" t="s">
        <v>98</v>
      </c>
      <c r="C32" s="103"/>
      <c r="D32" s="104"/>
      <c r="E32" s="105"/>
      <c r="F32" s="23" t="s">
        <v>97</v>
      </c>
      <c r="G32" s="104"/>
      <c r="H32" s="105"/>
      <c r="I32" s="23" t="s">
        <v>97</v>
      </c>
    </row>
    <row r="33" spans="2:9" ht="30" customHeight="1">
      <c r="B33" s="106" t="s">
        <v>99</v>
      </c>
      <c r="C33" s="107"/>
      <c r="D33" s="108"/>
      <c r="E33" s="109"/>
      <c r="F33" s="24" t="s">
        <v>97</v>
      </c>
      <c r="G33" s="110"/>
      <c r="H33" s="109"/>
      <c r="I33" s="24" t="s">
        <v>97</v>
      </c>
    </row>
    <row r="34" spans="2:9" ht="30" customHeight="1">
      <c r="B34" s="88" t="s">
        <v>100</v>
      </c>
      <c r="C34" s="89"/>
      <c r="D34" s="90"/>
      <c r="E34" s="91"/>
      <c r="F34" s="25" t="s">
        <v>97</v>
      </c>
      <c r="G34" s="90"/>
      <c r="H34" s="91"/>
      <c r="I34" s="25" t="s">
        <v>97</v>
      </c>
    </row>
    <row r="35" spans="2:9" ht="30" customHeight="1">
      <c r="B35" s="93" t="s">
        <v>115</v>
      </c>
      <c r="C35" s="94"/>
      <c r="D35" s="95"/>
      <c r="E35" s="96"/>
      <c r="F35" s="21" t="s">
        <v>97</v>
      </c>
      <c r="G35" s="97">
        <v>1</v>
      </c>
      <c r="H35" s="98"/>
      <c r="I35" s="21" t="s">
        <v>97</v>
      </c>
    </row>
    <row r="36" spans="2:9" ht="23.25" customHeight="1">
      <c r="B36" s="99" t="s">
        <v>101</v>
      </c>
      <c r="C36" s="100"/>
      <c r="D36" s="100"/>
      <c r="E36" s="100"/>
      <c r="F36" s="100"/>
      <c r="G36" s="100"/>
      <c r="H36" s="100"/>
      <c r="I36" s="100"/>
    </row>
    <row r="37" spans="2:9" ht="23.25" customHeight="1">
      <c r="B37" s="99"/>
      <c r="C37" s="90"/>
      <c r="D37" s="91"/>
      <c r="E37" s="91"/>
      <c r="F37" s="91"/>
      <c r="G37" s="91"/>
      <c r="H37" s="91"/>
      <c r="I37" s="101"/>
    </row>
    <row r="38" spans="2:9">
      <c r="C38" s="92" t="s">
        <v>102</v>
      </c>
      <c r="D38" s="92"/>
      <c r="E38" s="92"/>
      <c r="F38" s="92"/>
      <c r="G38" s="92"/>
      <c r="H38" s="92"/>
    </row>
    <row r="39" spans="2:9" ht="9.75" customHeight="1"/>
  </sheetData>
  <mergeCells count="48">
    <mergeCell ref="B5:C5"/>
    <mergeCell ref="C6:H6"/>
    <mergeCell ref="B8:I8"/>
    <mergeCell ref="B11:C15"/>
    <mergeCell ref="E11:I11"/>
    <mergeCell ref="E12:I12"/>
    <mergeCell ref="E13:I13"/>
    <mergeCell ref="E14:I14"/>
    <mergeCell ref="E15:I15"/>
    <mergeCell ref="B16:C21"/>
    <mergeCell ref="E16:I16"/>
    <mergeCell ref="E17:I17"/>
    <mergeCell ref="E18:I18"/>
    <mergeCell ref="E19:I19"/>
    <mergeCell ref="E20:I20"/>
    <mergeCell ref="E21:I21"/>
    <mergeCell ref="D24:I24"/>
    <mergeCell ref="B25:C25"/>
    <mergeCell ref="D25:I25"/>
    <mergeCell ref="B27:C27"/>
    <mergeCell ref="D27:I27"/>
    <mergeCell ref="B26:C26"/>
    <mergeCell ref="D26:I26"/>
    <mergeCell ref="B24:C24"/>
    <mergeCell ref="B31:C31"/>
    <mergeCell ref="D31:E31"/>
    <mergeCell ref="G31:H31"/>
    <mergeCell ref="B28:I28"/>
    <mergeCell ref="B29:C30"/>
    <mergeCell ref="D29:I29"/>
    <mergeCell ref="D30:F30"/>
    <mergeCell ref="G30:I30"/>
    <mergeCell ref="B32:C32"/>
    <mergeCell ref="D32:E32"/>
    <mergeCell ref="G32:H32"/>
    <mergeCell ref="B33:C33"/>
    <mergeCell ref="D33:E33"/>
    <mergeCell ref="G33:H33"/>
    <mergeCell ref="B34:C34"/>
    <mergeCell ref="D34:E34"/>
    <mergeCell ref="G34:H34"/>
    <mergeCell ref="C38:H38"/>
    <mergeCell ref="B35:C35"/>
    <mergeCell ref="D35:E35"/>
    <mergeCell ref="G35:H35"/>
    <mergeCell ref="B36:B37"/>
    <mergeCell ref="C36:I36"/>
    <mergeCell ref="C37:I37"/>
  </mergeCells>
  <phoneticPr fontId="2"/>
  <dataValidations count="3">
    <dataValidation type="list" allowBlank="1" showInputMessage="1" showErrorMessage="1" sqref="D25:I25" xr:uid="{00000000-0002-0000-0000-000000000000}">
      <formula1>"（選択して下さい）,希望する,希望しない"</formula1>
    </dataValidation>
    <dataValidation type="list" allowBlank="1" showInputMessage="1" showErrorMessage="1" sqref="B5:C5" xr:uid="{00000000-0002-0000-0000-000001000000}">
      <formula1>"（選択して下さい）,北海道電力株式会社,東北電力株式会社,東京電力株式会社,中部電力株式会社,北陸電力株式会社,関西電力株式会社,中国電力株式会社,四国電力株式会社,九州電力株式会社,沖縄電力株式会社"</formula1>
    </dataValidation>
    <dataValidation type="list" allowBlank="1" showInputMessage="1" showErrorMessage="1" sqref="D26:I27" xr:uid="{00000000-0002-0000-0000-000002000000}">
      <formula1>"（選択して下さい）,有り,無し,従来どおり"</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8</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9</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10</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11</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12</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13</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14</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16</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16</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17</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BN37"/>
  <sheetViews>
    <sheetView showGridLines="0" tabSelected="1" view="pageBreakPreview" zoomScale="85" zoomScaleNormal="85" zoomScaleSheetLayoutView="85" workbookViewId="0">
      <selection activeCell="A6" sqref="A6"/>
    </sheetView>
  </sheetViews>
  <sheetFormatPr defaultRowHeight="13.5"/>
  <cols>
    <col min="1" max="1" width="7.625" style="34" customWidth="1"/>
    <col min="2" max="2" width="19.625" style="35" bestFit="1" customWidth="1"/>
    <col min="3" max="3" width="31.5" style="37" bestFit="1" customWidth="1"/>
    <col min="4" max="4" width="34.5" style="35" bestFit="1" customWidth="1"/>
    <col min="5" max="5" width="26.875" style="35" customWidth="1"/>
    <col min="6" max="6" width="9.75" style="35" bestFit="1" customWidth="1"/>
    <col min="7" max="7" width="9" style="35"/>
    <col min="8" max="8" width="32" style="35" bestFit="1" customWidth="1"/>
    <col min="9" max="9" width="14.375" style="37" customWidth="1"/>
    <col min="10" max="10" width="7.5" style="37" bestFit="1" customWidth="1"/>
    <col min="11" max="11" width="40" style="37" customWidth="1"/>
    <col min="12" max="12" width="16.5" style="37" bestFit="1" customWidth="1"/>
    <col min="13" max="13" width="33" style="34" customWidth="1"/>
    <col min="14" max="15" width="7.5" style="35" customWidth="1"/>
    <col min="16" max="16" width="13.875" style="35" customWidth="1"/>
    <col min="17" max="17" width="17.625" style="35" customWidth="1"/>
    <col min="18" max="18" width="17.125" style="35" customWidth="1"/>
    <col min="19" max="19" width="16.625" style="35" customWidth="1"/>
    <col min="20" max="21" width="16.5" style="35" customWidth="1"/>
    <col min="22" max="22" width="18.5" style="35" customWidth="1"/>
    <col min="23" max="23" width="15.625" style="35" customWidth="1"/>
    <col min="24" max="25" width="15.25" style="35" customWidth="1"/>
    <col min="26" max="26" width="13.875" style="35" customWidth="1"/>
    <col min="27" max="27" width="16.125" style="35" customWidth="1"/>
    <col min="28" max="28" width="15.75" style="35" customWidth="1"/>
    <col min="29" max="29" width="15.625" style="35" customWidth="1"/>
    <col min="30" max="31" width="15.25" style="35" customWidth="1"/>
    <col min="32" max="32" width="15.125" style="35" customWidth="1"/>
    <col min="33" max="33" width="13.875" style="35" customWidth="1"/>
    <col min="34" max="34" width="15.75" style="35" customWidth="1"/>
    <col min="35" max="35" width="14.875" style="35" customWidth="1"/>
    <col min="36" max="37" width="15.25" style="35" customWidth="1"/>
    <col min="38" max="39" width="11.875" style="35" customWidth="1"/>
    <col min="40" max="40" width="19" style="36" bestFit="1" customWidth="1"/>
    <col min="41" max="41" width="20.25" style="36" customWidth="1"/>
    <col min="42" max="42" width="21.875" style="36" bestFit="1" customWidth="1"/>
    <col min="43" max="43" width="21.875" style="36" customWidth="1"/>
    <col min="44" max="44" width="22" style="36" customWidth="1"/>
    <col min="45" max="45" width="21.875" style="36" bestFit="1" customWidth="1"/>
    <col min="46" max="46" width="21" style="35" customWidth="1"/>
    <col min="47" max="47" width="13.875" style="35" customWidth="1"/>
    <col min="48" max="48" width="41.5" style="35" bestFit="1" customWidth="1"/>
    <col min="49" max="49" width="16.75" style="35" customWidth="1"/>
    <col min="50" max="50" width="17.25" style="35" bestFit="1" customWidth="1"/>
    <col min="51" max="51" width="21.5" style="35" bestFit="1" customWidth="1"/>
    <col min="52" max="52" width="10.25" style="35" bestFit="1" customWidth="1"/>
    <col min="53" max="53" width="14.25" style="35" customWidth="1"/>
    <col min="54" max="54" width="57.625" style="35" bestFit="1" customWidth="1"/>
    <col min="55" max="66" width="12.25" style="37" customWidth="1"/>
    <col min="67" max="16384" width="9" style="37"/>
  </cols>
  <sheetData>
    <row r="1" spans="1:66" ht="24.95" customHeight="1">
      <c r="A1" s="33" t="s">
        <v>171</v>
      </c>
      <c r="B1" s="34"/>
      <c r="C1" s="34"/>
      <c r="D1" s="34"/>
      <c r="E1" s="34"/>
      <c r="F1" s="34"/>
      <c r="G1" s="34"/>
      <c r="H1" s="34"/>
      <c r="I1" s="34"/>
      <c r="J1" s="34"/>
      <c r="K1" s="35"/>
      <c r="L1" s="34"/>
      <c r="M1" s="35"/>
      <c r="AI1" s="36"/>
      <c r="AJ1" s="36"/>
      <c r="AK1" s="36"/>
      <c r="AN1" s="35"/>
      <c r="AO1" s="35"/>
      <c r="AP1" s="35"/>
      <c r="AQ1" s="35"/>
      <c r="AR1" s="35"/>
      <c r="AS1" s="35"/>
      <c r="BC1" s="35"/>
    </row>
    <row r="2" spans="1:66" s="34" customFormat="1" ht="24.75" customHeight="1">
      <c r="A2" s="38">
        <v>1</v>
      </c>
      <c r="B2" s="38">
        <v>2</v>
      </c>
      <c r="C2" s="38">
        <v>3</v>
      </c>
      <c r="D2" s="38">
        <v>4</v>
      </c>
      <c r="E2" s="38">
        <v>5</v>
      </c>
      <c r="F2" s="38">
        <v>6</v>
      </c>
      <c r="G2" s="38">
        <v>7</v>
      </c>
      <c r="H2" s="38">
        <v>8</v>
      </c>
      <c r="I2" s="38">
        <v>9</v>
      </c>
      <c r="J2" s="38">
        <v>10</v>
      </c>
      <c r="K2" s="38">
        <v>11</v>
      </c>
      <c r="L2" s="38">
        <v>12</v>
      </c>
      <c r="M2" s="38">
        <v>13</v>
      </c>
      <c r="N2" s="38">
        <v>14</v>
      </c>
      <c r="O2" s="38">
        <v>15</v>
      </c>
      <c r="P2" s="38">
        <v>16</v>
      </c>
      <c r="Q2" s="38">
        <v>17</v>
      </c>
      <c r="R2" s="38">
        <v>18</v>
      </c>
      <c r="S2" s="38">
        <v>19</v>
      </c>
      <c r="T2" s="38">
        <v>20</v>
      </c>
      <c r="U2" s="38">
        <v>21</v>
      </c>
      <c r="V2" s="38">
        <v>22</v>
      </c>
      <c r="W2" s="38">
        <v>23</v>
      </c>
      <c r="X2" s="38">
        <v>24</v>
      </c>
      <c r="Y2" s="38">
        <v>25</v>
      </c>
      <c r="Z2" s="38">
        <v>26</v>
      </c>
      <c r="AA2" s="38">
        <v>27</v>
      </c>
      <c r="AB2" s="38">
        <v>28</v>
      </c>
      <c r="AC2" s="38">
        <v>29</v>
      </c>
      <c r="AD2" s="38">
        <v>30</v>
      </c>
      <c r="AE2" s="38">
        <v>31</v>
      </c>
      <c r="AF2" s="38">
        <v>32</v>
      </c>
      <c r="AG2" s="38">
        <v>33</v>
      </c>
      <c r="AH2" s="38">
        <v>34</v>
      </c>
      <c r="AI2" s="38">
        <v>35</v>
      </c>
      <c r="AJ2" s="38">
        <v>36</v>
      </c>
      <c r="AK2" s="38">
        <v>37</v>
      </c>
      <c r="AL2" s="38">
        <v>38</v>
      </c>
      <c r="AM2" s="38">
        <v>39</v>
      </c>
      <c r="AN2" s="38">
        <v>40</v>
      </c>
      <c r="AO2" s="38">
        <v>41</v>
      </c>
      <c r="AP2" s="38">
        <v>42</v>
      </c>
      <c r="AQ2" s="38">
        <v>43</v>
      </c>
      <c r="AR2" s="38">
        <v>44</v>
      </c>
      <c r="AS2" s="38">
        <v>45</v>
      </c>
      <c r="AT2" s="38">
        <v>46</v>
      </c>
      <c r="AU2" s="38">
        <v>47</v>
      </c>
      <c r="AV2" s="38">
        <v>48</v>
      </c>
      <c r="AW2" s="38">
        <v>49</v>
      </c>
      <c r="AX2" s="38">
        <v>50</v>
      </c>
      <c r="AY2" s="38">
        <v>51</v>
      </c>
      <c r="AZ2" s="38">
        <v>52</v>
      </c>
      <c r="BA2" s="38">
        <v>53</v>
      </c>
      <c r="BB2" s="38">
        <v>54</v>
      </c>
      <c r="BC2" s="39">
        <v>55</v>
      </c>
      <c r="BD2" s="39">
        <v>56</v>
      </c>
      <c r="BE2" s="39">
        <v>57</v>
      </c>
      <c r="BF2" s="39">
        <v>58</v>
      </c>
      <c r="BG2" s="39">
        <v>59</v>
      </c>
      <c r="BH2" s="39">
        <v>60</v>
      </c>
      <c r="BI2" s="39">
        <v>61</v>
      </c>
      <c r="BJ2" s="39">
        <v>62</v>
      </c>
      <c r="BK2" s="39">
        <v>63</v>
      </c>
      <c r="BL2" s="39">
        <v>64</v>
      </c>
      <c r="BM2" s="39">
        <v>65</v>
      </c>
      <c r="BN2" s="39">
        <v>66</v>
      </c>
    </row>
    <row r="3" spans="1:66" s="42" customFormat="1" ht="22.5" customHeight="1">
      <c r="A3" s="161" t="s">
        <v>133</v>
      </c>
      <c r="B3" s="153" t="s">
        <v>22</v>
      </c>
      <c r="C3" s="151" t="s">
        <v>172</v>
      </c>
      <c r="D3" s="165"/>
      <c r="E3" s="162" t="s">
        <v>173</v>
      </c>
      <c r="F3" s="163" t="s">
        <v>42</v>
      </c>
      <c r="G3" s="163"/>
      <c r="H3" s="163"/>
      <c r="I3" s="164" t="s">
        <v>45</v>
      </c>
      <c r="J3" s="164" t="s">
        <v>143</v>
      </c>
      <c r="K3" s="164" t="s">
        <v>136</v>
      </c>
      <c r="L3" s="41" t="s">
        <v>142</v>
      </c>
      <c r="M3" s="155" t="s">
        <v>174</v>
      </c>
      <c r="N3" s="149" t="s">
        <v>4</v>
      </c>
      <c r="O3" s="160"/>
      <c r="P3" s="157" t="s">
        <v>190</v>
      </c>
      <c r="Q3" s="158"/>
      <c r="R3" s="158"/>
      <c r="S3" s="158"/>
      <c r="T3" s="159"/>
      <c r="U3" s="149" t="s">
        <v>165</v>
      </c>
      <c r="V3" s="150"/>
      <c r="W3" s="150"/>
      <c r="X3" s="150"/>
      <c r="Y3" s="160"/>
      <c r="Z3" s="157" t="s">
        <v>192</v>
      </c>
      <c r="AA3" s="158"/>
      <c r="AB3" s="158"/>
      <c r="AC3" s="149" t="s">
        <v>166</v>
      </c>
      <c r="AD3" s="150"/>
      <c r="AE3" s="150"/>
      <c r="AF3" s="157" t="s">
        <v>193</v>
      </c>
      <c r="AG3" s="158"/>
      <c r="AH3" s="158"/>
      <c r="AI3" s="149" t="s">
        <v>167</v>
      </c>
      <c r="AJ3" s="150"/>
      <c r="AK3" s="150"/>
      <c r="AL3" s="149" t="s">
        <v>31</v>
      </c>
      <c r="AM3" s="150"/>
      <c r="AN3" s="166" t="s">
        <v>195</v>
      </c>
      <c r="AO3" s="167"/>
      <c r="AP3" s="167"/>
      <c r="AQ3" s="151" t="s">
        <v>168</v>
      </c>
      <c r="AR3" s="152"/>
      <c r="AS3" s="152"/>
      <c r="AT3" s="153" t="s">
        <v>39</v>
      </c>
      <c r="AU3" s="153" t="s">
        <v>32</v>
      </c>
      <c r="AV3" s="162" t="s">
        <v>132</v>
      </c>
      <c r="AW3" s="163"/>
      <c r="AX3" s="163"/>
      <c r="AY3" s="163" t="s">
        <v>28</v>
      </c>
      <c r="AZ3" s="163"/>
      <c r="BA3" s="163"/>
      <c r="BB3" s="162" t="s">
        <v>1</v>
      </c>
      <c r="BC3" s="41"/>
      <c r="BD3" s="41"/>
      <c r="BE3" s="41"/>
      <c r="BF3" s="41"/>
      <c r="BG3" s="41"/>
      <c r="BH3" s="41"/>
      <c r="BI3" s="41"/>
      <c r="BJ3" s="41"/>
      <c r="BK3" s="41"/>
      <c r="BL3" s="41"/>
      <c r="BM3" s="41"/>
      <c r="BN3" s="41"/>
    </row>
    <row r="4" spans="1:66" s="42" customFormat="1" ht="43.5" customHeight="1">
      <c r="A4" s="161"/>
      <c r="B4" s="154"/>
      <c r="C4" s="52" t="s">
        <v>159</v>
      </c>
      <c r="D4" s="43" t="s">
        <v>157</v>
      </c>
      <c r="E4" s="163"/>
      <c r="F4" s="41" t="s">
        <v>156</v>
      </c>
      <c r="G4" s="41" t="s">
        <v>23</v>
      </c>
      <c r="H4" s="41" t="s">
        <v>24</v>
      </c>
      <c r="I4" s="164"/>
      <c r="J4" s="164"/>
      <c r="K4" s="154"/>
      <c r="L4" s="40" t="s">
        <v>134</v>
      </c>
      <c r="M4" s="156"/>
      <c r="N4" s="81" t="s">
        <v>191</v>
      </c>
      <c r="O4" s="40" t="s">
        <v>169</v>
      </c>
      <c r="P4" s="82" t="s">
        <v>33</v>
      </c>
      <c r="Q4" s="82" t="s">
        <v>66</v>
      </c>
      <c r="R4" s="82" t="s">
        <v>34</v>
      </c>
      <c r="S4" s="83" t="s">
        <v>44</v>
      </c>
      <c r="T4" s="83" t="s">
        <v>43</v>
      </c>
      <c r="U4" s="41" t="s">
        <v>33</v>
      </c>
      <c r="V4" s="40" t="s">
        <v>66</v>
      </c>
      <c r="W4" s="40" t="s">
        <v>34</v>
      </c>
      <c r="X4" s="44" t="s">
        <v>44</v>
      </c>
      <c r="Y4" s="44" t="s">
        <v>43</v>
      </c>
      <c r="Z4" s="82" t="s">
        <v>33</v>
      </c>
      <c r="AA4" s="83" t="s">
        <v>44</v>
      </c>
      <c r="AB4" s="83" t="s">
        <v>43</v>
      </c>
      <c r="AC4" s="40" t="s">
        <v>33</v>
      </c>
      <c r="AD4" s="44" t="s">
        <v>44</v>
      </c>
      <c r="AE4" s="44" t="s">
        <v>43</v>
      </c>
      <c r="AF4" s="82" t="s">
        <v>33</v>
      </c>
      <c r="AG4" s="83" t="s">
        <v>44</v>
      </c>
      <c r="AH4" s="83" t="s">
        <v>43</v>
      </c>
      <c r="AI4" s="40" t="s">
        <v>33</v>
      </c>
      <c r="AJ4" s="44" t="s">
        <v>44</v>
      </c>
      <c r="AK4" s="44" t="s">
        <v>43</v>
      </c>
      <c r="AL4" s="84" t="s">
        <v>194</v>
      </c>
      <c r="AM4" s="40" t="s">
        <v>170</v>
      </c>
      <c r="AN4" s="85" t="s">
        <v>48</v>
      </c>
      <c r="AO4" s="85" t="s">
        <v>49</v>
      </c>
      <c r="AP4" s="85" t="s">
        <v>50</v>
      </c>
      <c r="AQ4" s="31" t="s">
        <v>48</v>
      </c>
      <c r="AR4" s="31" t="s">
        <v>49</v>
      </c>
      <c r="AS4" s="31" t="s">
        <v>50</v>
      </c>
      <c r="AT4" s="154"/>
      <c r="AU4" s="154"/>
      <c r="AV4" s="40" t="s">
        <v>35</v>
      </c>
      <c r="AW4" s="40" t="s">
        <v>36</v>
      </c>
      <c r="AX4" s="40" t="s">
        <v>37</v>
      </c>
      <c r="AY4" s="40" t="s">
        <v>176</v>
      </c>
      <c r="AZ4" s="40" t="s">
        <v>36</v>
      </c>
      <c r="BA4" s="40" t="s">
        <v>37</v>
      </c>
      <c r="BB4" s="163"/>
      <c r="BC4" s="41" t="s">
        <v>144</v>
      </c>
      <c r="BD4" s="41" t="s">
        <v>145</v>
      </c>
      <c r="BE4" s="41" t="s">
        <v>146</v>
      </c>
      <c r="BF4" s="41" t="s">
        <v>147</v>
      </c>
      <c r="BG4" s="41" t="s">
        <v>148</v>
      </c>
      <c r="BH4" s="41" t="s">
        <v>149</v>
      </c>
      <c r="BI4" s="41" t="s">
        <v>150</v>
      </c>
      <c r="BJ4" s="41" t="s">
        <v>151</v>
      </c>
      <c r="BK4" s="41" t="s">
        <v>152</v>
      </c>
      <c r="BL4" s="41" t="s">
        <v>153</v>
      </c>
      <c r="BM4" s="41" t="s">
        <v>154</v>
      </c>
      <c r="BN4" s="41" t="s">
        <v>155</v>
      </c>
    </row>
    <row r="5" spans="1:66" s="62" customFormat="1" ht="23.25" customHeight="1">
      <c r="A5" s="53" t="s">
        <v>130</v>
      </c>
      <c r="B5" s="87">
        <v>42465</v>
      </c>
      <c r="C5" s="61" t="s">
        <v>177</v>
      </c>
      <c r="D5" s="61" t="s">
        <v>178</v>
      </c>
      <c r="E5" s="65" t="s">
        <v>180</v>
      </c>
      <c r="F5" s="79">
        <v>9999999</v>
      </c>
      <c r="G5" s="76" t="s">
        <v>181</v>
      </c>
      <c r="H5" s="63" t="s">
        <v>182</v>
      </c>
      <c r="I5" s="63" t="s">
        <v>131</v>
      </c>
      <c r="J5" s="64" t="s">
        <v>161</v>
      </c>
      <c r="K5" s="54" t="s">
        <v>183</v>
      </c>
      <c r="L5" s="87">
        <v>42495</v>
      </c>
      <c r="M5" s="30" t="s">
        <v>162</v>
      </c>
      <c r="N5" s="56" t="s">
        <v>184</v>
      </c>
      <c r="O5" s="56" t="s">
        <v>25</v>
      </c>
      <c r="P5" s="57">
        <v>550</v>
      </c>
      <c r="Q5" s="58"/>
      <c r="R5" s="57" t="s">
        <v>163</v>
      </c>
      <c r="S5" s="58">
        <v>6000</v>
      </c>
      <c r="T5" s="58">
        <v>6000</v>
      </c>
      <c r="U5" s="57">
        <v>550</v>
      </c>
      <c r="V5" s="58"/>
      <c r="W5" s="57" t="s">
        <v>163</v>
      </c>
      <c r="X5" s="58">
        <v>550</v>
      </c>
      <c r="Y5" s="58">
        <v>6000</v>
      </c>
      <c r="Z5" s="57"/>
      <c r="AA5" s="58"/>
      <c r="AB5" s="58"/>
      <c r="AC5" s="57"/>
      <c r="AD5" s="58"/>
      <c r="AE5" s="58"/>
      <c r="AF5" s="57"/>
      <c r="AG5" s="58"/>
      <c r="AH5" s="58"/>
      <c r="AI5" s="57"/>
      <c r="AJ5" s="58"/>
      <c r="AK5" s="58"/>
      <c r="AL5" s="57"/>
      <c r="AM5" s="57"/>
      <c r="AN5" s="59">
        <v>1000</v>
      </c>
      <c r="AO5" s="57">
        <v>800</v>
      </c>
      <c r="AP5" s="57"/>
      <c r="AQ5" s="59">
        <v>1000</v>
      </c>
      <c r="AR5" s="57">
        <v>800</v>
      </c>
      <c r="AS5" s="57"/>
      <c r="AT5" s="56" t="s">
        <v>179</v>
      </c>
      <c r="AU5" s="60" t="s">
        <v>185</v>
      </c>
      <c r="AV5" s="63" t="s">
        <v>186</v>
      </c>
      <c r="AW5" s="63" t="s">
        <v>26</v>
      </c>
      <c r="AX5" s="63" t="s">
        <v>187</v>
      </c>
      <c r="AY5" s="80" t="s">
        <v>188</v>
      </c>
      <c r="AZ5" s="63" t="s">
        <v>26</v>
      </c>
      <c r="BA5" s="63" t="s">
        <v>189</v>
      </c>
      <c r="BB5" s="61" t="s">
        <v>164</v>
      </c>
      <c r="BC5" s="55"/>
      <c r="BD5" s="55"/>
      <c r="BE5" s="55"/>
      <c r="BF5" s="55"/>
      <c r="BG5" s="55"/>
      <c r="BH5" s="55"/>
      <c r="BI5" s="55"/>
      <c r="BJ5" s="55"/>
      <c r="BK5" s="55"/>
      <c r="BL5" s="55"/>
      <c r="BM5" s="65"/>
      <c r="BN5" s="65"/>
    </row>
    <row r="6" spans="1:66" ht="19.5" customHeight="1">
      <c r="A6" s="48">
        <v>1</v>
      </c>
      <c r="B6" s="86"/>
      <c r="C6" s="66"/>
      <c r="D6" s="66"/>
      <c r="E6" s="67"/>
      <c r="F6" s="78"/>
      <c r="G6" s="77"/>
      <c r="H6" s="68"/>
      <c r="I6" s="68"/>
      <c r="J6" s="69"/>
      <c r="K6" s="5" t="s">
        <v>135</v>
      </c>
      <c r="L6" s="86"/>
      <c r="M6" s="27" t="s">
        <v>135</v>
      </c>
      <c r="N6" s="4"/>
      <c r="O6" s="4"/>
      <c r="P6" s="26"/>
      <c r="Q6" s="46"/>
      <c r="R6" s="45"/>
      <c r="S6" s="49"/>
      <c r="T6" s="46"/>
      <c r="U6" s="26"/>
      <c r="V6" s="46"/>
      <c r="W6" s="45"/>
      <c r="X6" s="46"/>
      <c r="Y6" s="46"/>
      <c r="Z6" s="45"/>
      <c r="AA6" s="46"/>
      <c r="AB6" s="46"/>
      <c r="AC6" s="45"/>
      <c r="AD6" s="46"/>
      <c r="AE6" s="46"/>
      <c r="AF6" s="45"/>
      <c r="AG6" s="46"/>
      <c r="AH6" s="46"/>
      <c r="AI6" s="45"/>
      <c r="AJ6" s="46"/>
      <c r="AK6" s="46"/>
      <c r="AL6" s="45"/>
      <c r="AM6" s="45"/>
      <c r="AN6" s="47"/>
      <c r="AO6" s="45"/>
      <c r="AP6" s="45"/>
      <c r="AQ6" s="47"/>
      <c r="AR6" s="45"/>
      <c r="AS6" s="45"/>
      <c r="AT6" s="4" t="s">
        <v>175</v>
      </c>
      <c r="AU6" s="32" t="s">
        <v>135</v>
      </c>
      <c r="AV6" s="70"/>
      <c r="AW6" s="68"/>
      <c r="AX6" s="71"/>
      <c r="AY6" s="71"/>
      <c r="AZ6" s="71"/>
      <c r="BA6" s="71"/>
      <c r="BB6" s="66"/>
      <c r="BC6" s="29"/>
      <c r="BD6" s="29"/>
      <c r="BE6" s="29"/>
      <c r="BF6" s="29"/>
      <c r="BG6" s="29"/>
      <c r="BH6" s="29"/>
      <c r="BI6" s="29"/>
      <c r="BJ6" s="29"/>
      <c r="BK6" s="29"/>
      <c r="BL6" s="29"/>
      <c r="BM6" s="72"/>
      <c r="BN6" s="72"/>
    </row>
    <row r="7" spans="1:66" ht="19.5" customHeight="1">
      <c r="A7" s="48">
        <v>2</v>
      </c>
      <c r="B7" s="86"/>
      <c r="C7" s="73"/>
      <c r="D7" s="74"/>
      <c r="E7" s="67"/>
      <c r="F7" s="78"/>
      <c r="G7" s="77"/>
      <c r="H7" s="68"/>
      <c r="I7" s="68"/>
      <c r="J7" s="69"/>
      <c r="K7" s="5" t="s">
        <v>135</v>
      </c>
      <c r="L7" s="86"/>
      <c r="M7" s="27" t="s">
        <v>135</v>
      </c>
      <c r="N7" s="4"/>
      <c r="O7" s="4"/>
      <c r="P7" s="26"/>
      <c r="Q7" s="46"/>
      <c r="R7" s="45"/>
      <c r="S7" s="49"/>
      <c r="T7" s="46"/>
      <c r="U7" s="26"/>
      <c r="V7" s="46"/>
      <c r="W7" s="45"/>
      <c r="X7" s="46"/>
      <c r="Y7" s="46"/>
      <c r="Z7" s="45"/>
      <c r="AA7" s="46"/>
      <c r="AB7" s="46"/>
      <c r="AC7" s="45"/>
      <c r="AD7" s="46"/>
      <c r="AE7" s="46"/>
      <c r="AF7" s="45"/>
      <c r="AG7" s="46"/>
      <c r="AH7" s="46"/>
      <c r="AI7" s="45"/>
      <c r="AJ7" s="46"/>
      <c r="AK7" s="46"/>
      <c r="AL7" s="45"/>
      <c r="AM7" s="45"/>
      <c r="AN7" s="47"/>
      <c r="AO7" s="45"/>
      <c r="AP7" s="45"/>
      <c r="AQ7" s="47"/>
      <c r="AR7" s="45"/>
      <c r="AS7" s="45"/>
      <c r="AT7" s="4" t="s">
        <v>175</v>
      </c>
      <c r="AU7" s="32" t="s">
        <v>135</v>
      </c>
      <c r="AV7" s="70"/>
      <c r="AW7" s="68"/>
      <c r="AX7" s="71"/>
      <c r="AY7" s="71"/>
      <c r="AZ7" s="71"/>
      <c r="BA7" s="71"/>
      <c r="BB7" s="73"/>
      <c r="BC7" s="29"/>
      <c r="BD7" s="29"/>
      <c r="BE7" s="29"/>
      <c r="BF7" s="29"/>
      <c r="BG7" s="29"/>
      <c r="BH7" s="29"/>
      <c r="BI7" s="29"/>
      <c r="BJ7" s="29"/>
      <c r="BK7" s="29"/>
      <c r="BL7" s="29"/>
      <c r="BM7" s="72"/>
      <c r="BN7" s="72"/>
    </row>
    <row r="8" spans="1:66" ht="18.75" customHeight="1">
      <c r="A8" s="48">
        <v>3</v>
      </c>
      <c r="B8" s="86"/>
      <c r="C8" s="73"/>
      <c r="D8" s="73"/>
      <c r="E8" s="75"/>
      <c r="F8" s="78"/>
      <c r="G8" s="77"/>
      <c r="H8" s="68"/>
      <c r="I8" s="68"/>
      <c r="J8" s="69"/>
      <c r="K8" s="5" t="s">
        <v>135</v>
      </c>
      <c r="L8" s="86"/>
      <c r="M8" s="27" t="s">
        <v>135</v>
      </c>
      <c r="N8" s="4"/>
      <c r="O8" s="4"/>
      <c r="P8" s="45"/>
      <c r="Q8" s="46"/>
      <c r="R8" s="45"/>
      <c r="S8" s="46"/>
      <c r="T8" s="46"/>
      <c r="U8" s="45"/>
      <c r="V8" s="46"/>
      <c r="W8" s="45"/>
      <c r="X8" s="46"/>
      <c r="Y8" s="46"/>
      <c r="Z8" s="45"/>
      <c r="AA8" s="46"/>
      <c r="AB8" s="46"/>
      <c r="AC8" s="45"/>
      <c r="AD8" s="46"/>
      <c r="AE8" s="46"/>
      <c r="AF8" s="45"/>
      <c r="AG8" s="46"/>
      <c r="AH8" s="46"/>
      <c r="AI8" s="45"/>
      <c r="AJ8" s="46"/>
      <c r="AK8" s="46"/>
      <c r="AL8" s="45"/>
      <c r="AM8" s="45"/>
      <c r="AN8" s="47"/>
      <c r="AO8" s="45"/>
      <c r="AP8" s="45"/>
      <c r="AQ8" s="47"/>
      <c r="AR8" s="45"/>
      <c r="AS8" s="45"/>
      <c r="AT8" s="4" t="s">
        <v>175</v>
      </c>
      <c r="AU8" s="32" t="s">
        <v>135</v>
      </c>
      <c r="AV8" s="71"/>
      <c r="AW8" s="68"/>
      <c r="AX8" s="71"/>
      <c r="AY8" s="71"/>
      <c r="AZ8" s="71"/>
      <c r="BA8" s="71"/>
      <c r="BB8" s="73"/>
      <c r="BC8" s="29"/>
      <c r="BD8" s="29"/>
      <c r="BE8" s="29"/>
      <c r="BF8" s="29"/>
      <c r="BG8" s="29"/>
      <c r="BH8" s="29"/>
      <c r="BI8" s="29"/>
      <c r="BJ8" s="29"/>
      <c r="BK8" s="29"/>
      <c r="BL8" s="29"/>
      <c r="BM8" s="72"/>
      <c r="BN8" s="72"/>
    </row>
    <row r="9" spans="1:66" ht="18.75" customHeight="1">
      <c r="A9" s="48">
        <v>4</v>
      </c>
      <c r="B9" s="86"/>
      <c r="C9" s="73"/>
      <c r="D9" s="73"/>
      <c r="E9" s="72"/>
      <c r="F9" s="78"/>
      <c r="G9" s="77"/>
      <c r="H9" s="68"/>
      <c r="I9" s="68"/>
      <c r="J9" s="69"/>
      <c r="K9" s="5" t="s">
        <v>135</v>
      </c>
      <c r="L9" s="86"/>
      <c r="M9" s="27" t="s">
        <v>135</v>
      </c>
      <c r="N9" s="4"/>
      <c r="O9" s="4"/>
      <c r="P9" s="45"/>
      <c r="Q9" s="46"/>
      <c r="R9" s="45"/>
      <c r="S9" s="46"/>
      <c r="T9" s="46"/>
      <c r="U9" s="45"/>
      <c r="V9" s="46"/>
      <c r="W9" s="45"/>
      <c r="X9" s="46"/>
      <c r="Y9" s="46"/>
      <c r="Z9" s="45"/>
      <c r="AA9" s="46"/>
      <c r="AB9" s="46"/>
      <c r="AC9" s="45"/>
      <c r="AD9" s="46"/>
      <c r="AE9" s="46"/>
      <c r="AF9" s="45"/>
      <c r="AG9" s="46"/>
      <c r="AH9" s="46"/>
      <c r="AI9" s="45"/>
      <c r="AJ9" s="46"/>
      <c r="AK9" s="46"/>
      <c r="AL9" s="45"/>
      <c r="AM9" s="45"/>
      <c r="AN9" s="47"/>
      <c r="AO9" s="45"/>
      <c r="AP9" s="45"/>
      <c r="AQ9" s="47"/>
      <c r="AR9" s="45"/>
      <c r="AS9" s="45"/>
      <c r="AT9" s="4" t="s">
        <v>175</v>
      </c>
      <c r="AU9" s="32" t="s">
        <v>135</v>
      </c>
      <c r="AV9" s="71"/>
      <c r="AW9" s="68"/>
      <c r="AX9" s="71"/>
      <c r="AY9" s="71"/>
      <c r="AZ9" s="71"/>
      <c r="BA9" s="71"/>
      <c r="BB9" s="73"/>
      <c r="BC9" s="29"/>
      <c r="BD9" s="29"/>
      <c r="BE9" s="29"/>
      <c r="BF9" s="29"/>
      <c r="BG9" s="29"/>
      <c r="BH9" s="29"/>
      <c r="BI9" s="29"/>
      <c r="BJ9" s="29"/>
      <c r="BK9" s="29"/>
      <c r="BL9" s="29"/>
      <c r="BM9" s="72"/>
      <c r="BN9" s="72"/>
    </row>
    <row r="10" spans="1:66" ht="18.75" customHeight="1">
      <c r="A10" s="48">
        <v>5</v>
      </c>
      <c r="B10" s="86"/>
      <c r="C10" s="68"/>
      <c r="D10" s="68"/>
      <c r="E10" s="72"/>
      <c r="F10" s="78"/>
      <c r="G10" s="77"/>
      <c r="H10" s="68"/>
      <c r="I10" s="68"/>
      <c r="J10" s="69"/>
      <c r="K10" s="5" t="s">
        <v>135</v>
      </c>
      <c r="L10" s="86"/>
      <c r="M10" s="27" t="s">
        <v>135</v>
      </c>
      <c r="N10" s="4"/>
      <c r="O10" s="4"/>
      <c r="P10" s="45"/>
      <c r="Q10" s="46"/>
      <c r="R10" s="45"/>
      <c r="S10" s="46"/>
      <c r="T10" s="46"/>
      <c r="U10" s="45"/>
      <c r="V10" s="46"/>
      <c r="W10" s="45"/>
      <c r="X10" s="46"/>
      <c r="Y10" s="46"/>
      <c r="Z10" s="45"/>
      <c r="AA10" s="46"/>
      <c r="AB10" s="46"/>
      <c r="AC10" s="45"/>
      <c r="AD10" s="46"/>
      <c r="AE10" s="46"/>
      <c r="AF10" s="45"/>
      <c r="AG10" s="46"/>
      <c r="AH10" s="46"/>
      <c r="AI10" s="45"/>
      <c r="AJ10" s="46"/>
      <c r="AK10" s="46"/>
      <c r="AL10" s="45"/>
      <c r="AM10" s="45"/>
      <c r="AN10" s="47"/>
      <c r="AO10" s="45"/>
      <c r="AP10" s="45"/>
      <c r="AQ10" s="47"/>
      <c r="AR10" s="45"/>
      <c r="AS10" s="45"/>
      <c r="AT10" s="4" t="s">
        <v>175</v>
      </c>
      <c r="AU10" s="32" t="s">
        <v>135</v>
      </c>
      <c r="AV10" s="71"/>
      <c r="AW10" s="68"/>
      <c r="AX10" s="71"/>
      <c r="AY10" s="71"/>
      <c r="AZ10" s="71"/>
      <c r="BA10" s="71"/>
      <c r="BB10" s="68"/>
      <c r="BC10" s="29"/>
      <c r="BD10" s="29"/>
      <c r="BE10" s="29"/>
      <c r="BF10" s="29"/>
      <c r="BG10" s="29"/>
      <c r="BH10" s="29"/>
      <c r="BI10" s="29"/>
      <c r="BJ10" s="29"/>
      <c r="BK10" s="29"/>
      <c r="BL10" s="29"/>
      <c r="BM10" s="72"/>
      <c r="BN10" s="72"/>
    </row>
    <row r="11" spans="1:66" ht="18.75" customHeight="1">
      <c r="A11" s="48">
        <v>6</v>
      </c>
      <c r="B11" s="86"/>
      <c r="C11" s="68"/>
      <c r="D11" s="68"/>
      <c r="E11" s="72"/>
      <c r="F11" s="78"/>
      <c r="G11" s="77"/>
      <c r="H11" s="68"/>
      <c r="I11" s="68"/>
      <c r="J11" s="69"/>
      <c r="K11" s="5" t="s">
        <v>135</v>
      </c>
      <c r="L11" s="86"/>
      <c r="M11" s="27" t="s">
        <v>135</v>
      </c>
      <c r="N11" s="4"/>
      <c r="O11" s="4"/>
      <c r="P11" s="45"/>
      <c r="Q11" s="46"/>
      <c r="R11" s="45"/>
      <c r="S11" s="46"/>
      <c r="T11" s="46"/>
      <c r="U11" s="45"/>
      <c r="V11" s="46"/>
      <c r="W11" s="45"/>
      <c r="X11" s="46"/>
      <c r="Y11" s="46"/>
      <c r="Z11" s="45"/>
      <c r="AA11" s="46"/>
      <c r="AB11" s="46"/>
      <c r="AC11" s="45"/>
      <c r="AD11" s="46"/>
      <c r="AE11" s="46"/>
      <c r="AF11" s="45"/>
      <c r="AG11" s="46"/>
      <c r="AH11" s="46"/>
      <c r="AI11" s="45"/>
      <c r="AJ11" s="46"/>
      <c r="AK11" s="46"/>
      <c r="AL11" s="45"/>
      <c r="AM11" s="45"/>
      <c r="AN11" s="47"/>
      <c r="AO11" s="45"/>
      <c r="AP11" s="45"/>
      <c r="AQ11" s="47"/>
      <c r="AR11" s="45"/>
      <c r="AS11" s="45"/>
      <c r="AT11" s="4" t="s">
        <v>38</v>
      </c>
      <c r="AU11" s="32" t="s">
        <v>135</v>
      </c>
      <c r="AV11" s="71"/>
      <c r="AW11" s="68"/>
      <c r="AX11" s="71"/>
      <c r="AY11" s="71"/>
      <c r="AZ11" s="71"/>
      <c r="BA11" s="71"/>
      <c r="BB11" s="68"/>
      <c r="BC11" s="29"/>
      <c r="BD11" s="29"/>
      <c r="BE11" s="29"/>
      <c r="BF11" s="29"/>
      <c r="BG11" s="29"/>
      <c r="BH11" s="29"/>
      <c r="BI11" s="29"/>
      <c r="BJ11" s="29"/>
      <c r="BK11" s="29"/>
      <c r="BL11" s="29"/>
      <c r="BM11" s="72"/>
      <c r="BN11" s="72"/>
    </row>
    <row r="12" spans="1:66" ht="18.75" customHeight="1">
      <c r="A12" s="48">
        <v>7</v>
      </c>
      <c r="B12" s="86"/>
      <c r="C12" s="68"/>
      <c r="D12" s="68"/>
      <c r="E12" s="72"/>
      <c r="F12" s="78"/>
      <c r="G12" s="77"/>
      <c r="H12" s="68"/>
      <c r="I12" s="68"/>
      <c r="J12" s="69"/>
      <c r="K12" s="5" t="s">
        <v>135</v>
      </c>
      <c r="L12" s="86"/>
      <c r="M12" s="27" t="s">
        <v>135</v>
      </c>
      <c r="N12" s="4"/>
      <c r="O12" s="4"/>
      <c r="P12" s="45"/>
      <c r="Q12" s="46"/>
      <c r="R12" s="45"/>
      <c r="S12" s="46"/>
      <c r="T12" s="46"/>
      <c r="U12" s="45"/>
      <c r="V12" s="46"/>
      <c r="W12" s="45"/>
      <c r="X12" s="46"/>
      <c r="Y12" s="46"/>
      <c r="Z12" s="45"/>
      <c r="AA12" s="46"/>
      <c r="AB12" s="46"/>
      <c r="AC12" s="45"/>
      <c r="AD12" s="46"/>
      <c r="AE12" s="46"/>
      <c r="AF12" s="45"/>
      <c r="AG12" s="46"/>
      <c r="AH12" s="46"/>
      <c r="AI12" s="45"/>
      <c r="AJ12" s="46"/>
      <c r="AK12" s="46"/>
      <c r="AL12" s="45"/>
      <c r="AM12" s="45"/>
      <c r="AN12" s="47"/>
      <c r="AO12" s="45"/>
      <c r="AP12" s="45"/>
      <c r="AQ12" s="47"/>
      <c r="AR12" s="45"/>
      <c r="AS12" s="45"/>
      <c r="AT12" s="4" t="s">
        <v>38</v>
      </c>
      <c r="AU12" s="32" t="s">
        <v>135</v>
      </c>
      <c r="AV12" s="71"/>
      <c r="AW12" s="68"/>
      <c r="AX12" s="71"/>
      <c r="AY12" s="71"/>
      <c r="AZ12" s="71"/>
      <c r="BA12" s="71"/>
      <c r="BB12" s="68"/>
      <c r="BC12" s="29"/>
      <c r="BD12" s="29"/>
      <c r="BE12" s="29"/>
      <c r="BF12" s="29"/>
      <c r="BG12" s="29"/>
      <c r="BH12" s="29"/>
      <c r="BI12" s="29"/>
      <c r="BJ12" s="29"/>
      <c r="BK12" s="29"/>
      <c r="BL12" s="29"/>
      <c r="BM12" s="72"/>
      <c r="BN12" s="72"/>
    </row>
    <row r="13" spans="1:66" ht="18.75" customHeight="1">
      <c r="A13" s="48">
        <v>8</v>
      </c>
      <c r="B13" s="86"/>
      <c r="C13" s="68"/>
      <c r="D13" s="68"/>
      <c r="E13" s="72"/>
      <c r="F13" s="78"/>
      <c r="G13" s="77"/>
      <c r="H13" s="68"/>
      <c r="I13" s="68"/>
      <c r="J13" s="69"/>
      <c r="K13" s="5" t="s">
        <v>135</v>
      </c>
      <c r="L13" s="86"/>
      <c r="M13" s="27" t="s">
        <v>135</v>
      </c>
      <c r="N13" s="4"/>
      <c r="O13" s="4"/>
      <c r="P13" s="45"/>
      <c r="Q13" s="46"/>
      <c r="R13" s="45"/>
      <c r="S13" s="46"/>
      <c r="T13" s="46"/>
      <c r="U13" s="45"/>
      <c r="V13" s="46"/>
      <c r="W13" s="45"/>
      <c r="X13" s="46"/>
      <c r="Y13" s="46"/>
      <c r="Z13" s="45"/>
      <c r="AA13" s="46"/>
      <c r="AB13" s="46"/>
      <c r="AC13" s="45"/>
      <c r="AD13" s="46"/>
      <c r="AE13" s="46"/>
      <c r="AF13" s="45"/>
      <c r="AG13" s="46"/>
      <c r="AH13" s="46"/>
      <c r="AI13" s="45"/>
      <c r="AJ13" s="46"/>
      <c r="AK13" s="46"/>
      <c r="AL13" s="45"/>
      <c r="AM13" s="45"/>
      <c r="AN13" s="47"/>
      <c r="AO13" s="45"/>
      <c r="AP13" s="45"/>
      <c r="AQ13" s="47"/>
      <c r="AR13" s="45"/>
      <c r="AS13" s="45"/>
      <c r="AT13" s="4" t="s">
        <v>38</v>
      </c>
      <c r="AU13" s="32" t="s">
        <v>135</v>
      </c>
      <c r="AV13" s="71"/>
      <c r="AW13" s="68"/>
      <c r="AX13" s="71"/>
      <c r="AY13" s="71"/>
      <c r="AZ13" s="71"/>
      <c r="BA13" s="71"/>
      <c r="BB13" s="68"/>
      <c r="BC13" s="29"/>
      <c r="BD13" s="29"/>
      <c r="BE13" s="29"/>
      <c r="BF13" s="29"/>
      <c r="BG13" s="29"/>
      <c r="BH13" s="29"/>
      <c r="BI13" s="29"/>
      <c r="BJ13" s="29"/>
      <c r="BK13" s="29"/>
      <c r="BL13" s="29"/>
      <c r="BM13" s="72"/>
      <c r="BN13" s="72"/>
    </row>
    <row r="14" spans="1:66" ht="18.75" customHeight="1">
      <c r="A14" s="48">
        <v>9</v>
      </c>
      <c r="B14" s="86"/>
      <c r="C14" s="68"/>
      <c r="D14" s="68"/>
      <c r="E14" s="72"/>
      <c r="F14" s="78"/>
      <c r="G14" s="77"/>
      <c r="H14" s="68"/>
      <c r="I14" s="68"/>
      <c r="J14" s="69"/>
      <c r="K14" s="5" t="s">
        <v>135</v>
      </c>
      <c r="L14" s="86"/>
      <c r="M14" s="27" t="s">
        <v>135</v>
      </c>
      <c r="N14" s="4"/>
      <c r="O14" s="4"/>
      <c r="P14" s="45"/>
      <c r="Q14" s="46"/>
      <c r="R14" s="45"/>
      <c r="S14" s="46"/>
      <c r="T14" s="46"/>
      <c r="U14" s="45"/>
      <c r="V14" s="46"/>
      <c r="W14" s="45"/>
      <c r="X14" s="46"/>
      <c r="Y14" s="46"/>
      <c r="Z14" s="45"/>
      <c r="AA14" s="46"/>
      <c r="AB14" s="46"/>
      <c r="AC14" s="45"/>
      <c r="AD14" s="46"/>
      <c r="AE14" s="46"/>
      <c r="AF14" s="45"/>
      <c r="AG14" s="46"/>
      <c r="AH14" s="46"/>
      <c r="AI14" s="45"/>
      <c r="AJ14" s="46"/>
      <c r="AK14" s="46"/>
      <c r="AL14" s="45"/>
      <c r="AM14" s="45"/>
      <c r="AN14" s="47"/>
      <c r="AO14" s="45"/>
      <c r="AP14" s="45"/>
      <c r="AQ14" s="47"/>
      <c r="AR14" s="45"/>
      <c r="AS14" s="45"/>
      <c r="AT14" s="4" t="s">
        <v>38</v>
      </c>
      <c r="AU14" s="32" t="s">
        <v>135</v>
      </c>
      <c r="AV14" s="71"/>
      <c r="AW14" s="68"/>
      <c r="AX14" s="71"/>
      <c r="AY14" s="71"/>
      <c r="AZ14" s="71"/>
      <c r="BA14" s="71"/>
      <c r="BB14" s="68"/>
      <c r="BC14" s="29"/>
      <c r="BD14" s="29"/>
      <c r="BE14" s="29"/>
      <c r="BF14" s="29"/>
      <c r="BG14" s="29"/>
      <c r="BH14" s="29"/>
      <c r="BI14" s="29"/>
      <c r="BJ14" s="29"/>
      <c r="BK14" s="29"/>
      <c r="BL14" s="29"/>
      <c r="BM14" s="72"/>
      <c r="BN14" s="72"/>
    </row>
    <row r="15" spans="1:66" ht="18.75" customHeight="1">
      <c r="A15" s="48">
        <v>10</v>
      </c>
      <c r="B15" s="86"/>
      <c r="C15" s="68"/>
      <c r="D15" s="68"/>
      <c r="E15" s="72"/>
      <c r="F15" s="78"/>
      <c r="G15" s="77"/>
      <c r="H15" s="68"/>
      <c r="I15" s="68"/>
      <c r="J15" s="69"/>
      <c r="K15" s="5" t="s">
        <v>135</v>
      </c>
      <c r="L15" s="86"/>
      <c r="M15" s="27" t="s">
        <v>135</v>
      </c>
      <c r="N15" s="4"/>
      <c r="O15" s="4"/>
      <c r="P15" s="45"/>
      <c r="Q15" s="46"/>
      <c r="R15" s="45"/>
      <c r="S15" s="46"/>
      <c r="T15" s="46"/>
      <c r="U15" s="45"/>
      <c r="V15" s="46"/>
      <c r="W15" s="45"/>
      <c r="X15" s="46"/>
      <c r="Y15" s="46"/>
      <c r="Z15" s="45"/>
      <c r="AA15" s="46"/>
      <c r="AB15" s="46"/>
      <c r="AC15" s="45"/>
      <c r="AD15" s="46"/>
      <c r="AE15" s="46"/>
      <c r="AF15" s="45"/>
      <c r="AG15" s="46"/>
      <c r="AH15" s="46"/>
      <c r="AI15" s="45"/>
      <c r="AJ15" s="46"/>
      <c r="AK15" s="46"/>
      <c r="AL15" s="45"/>
      <c r="AM15" s="45"/>
      <c r="AN15" s="47"/>
      <c r="AO15" s="45"/>
      <c r="AP15" s="45"/>
      <c r="AQ15" s="47"/>
      <c r="AR15" s="45"/>
      <c r="AS15" s="45"/>
      <c r="AT15" s="4" t="s">
        <v>38</v>
      </c>
      <c r="AU15" s="32" t="s">
        <v>135</v>
      </c>
      <c r="AV15" s="71"/>
      <c r="AW15" s="68"/>
      <c r="AX15" s="71"/>
      <c r="AY15" s="71"/>
      <c r="AZ15" s="71"/>
      <c r="BA15" s="71"/>
      <c r="BB15" s="68"/>
      <c r="BC15" s="29"/>
      <c r="BD15" s="29"/>
      <c r="BE15" s="29"/>
      <c r="BF15" s="29"/>
      <c r="BG15" s="29"/>
      <c r="BH15" s="29"/>
      <c r="BI15" s="29"/>
      <c r="BJ15" s="29"/>
      <c r="BK15" s="29"/>
      <c r="BL15" s="29"/>
      <c r="BM15" s="72"/>
      <c r="BN15" s="72"/>
    </row>
    <row r="16" spans="1:66" ht="18.75" customHeight="1">
      <c r="A16" s="48">
        <v>11</v>
      </c>
      <c r="B16" s="86"/>
      <c r="C16" s="68"/>
      <c r="D16" s="73"/>
      <c r="E16" s="72"/>
      <c r="F16" s="78"/>
      <c r="G16" s="77"/>
      <c r="H16" s="68"/>
      <c r="I16" s="68"/>
      <c r="J16" s="69"/>
      <c r="K16" s="5" t="s">
        <v>135</v>
      </c>
      <c r="L16" s="86"/>
      <c r="M16" s="27" t="s">
        <v>135</v>
      </c>
      <c r="N16" s="4"/>
      <c r="O16" s="4"/>
      <c r="P16" s="45"/>
      <c r="Q16" s="46"/>
      <c r="R16" s="45"/>
      <c r="S16" s="46"/>
      <c r="T16" s="46"/>
      <c r="U16" s="45"/>
      <c r="V16" s="46"/>
      <c r="W16" s="45"/>
      <c r="X16" s="46"/>
      <c r="Y16" s="46"/>
      <c r="Z16" s="45"/>
      <c r="AA16" s="46"/>
      <c r="AB16" s="46"/>
      <c r="AC16" s="45"/>
      <c r="AD16" s="46"/>
      <c r="AE16" s="46"/>
      <c r="AF16" s="45"/>
      <c r="AG16" s="46"/>
      <c r="AH16" s="46"/>
      <c r="AI16" s="45"/>
      <c r="AJ16" s="46"/>
      <c r="AK16" s="46"/>
      <c r="AL16" s="45"/>
      <c r="AM16" s="45"/>
      <c r="AN16" s="47"/>
      <c r="AO16" s="45"/>
      <c r="AP16" s="45"/>
      <c r="AQ16" s="47"/>
      <c r="AR16" s="45"/>
      <c r="AS16" s="45"/>
      <c r="AT16" s="4" t="s">
        <v>38</v>
      </c>
      <c r="AU16" s="32" t="s">
        <v>135</v>
      </c>
      <c r="AV16" s="71"/>
      <c r="AW16" s="68"/>
      <c r="AX16" s="71"/>
      <c r="AY16" s="71"/>
      <c r="AZ16" s="71"/>
      <c r="BA16" s="71"/>
      <c r="BB16" s="73"/>
      <c r="BC16" s="29"/>
      <c r="BD16" s="29"/>
      <c r="BE16" s="29"/>
      <c r="BF16" s="29"/>
      <c r="BG16" s="29"/>
      <c r="BH16" s="29"/>
      <c r="BI16" s="29"/>
      <c r="BJ16" s="29"/>
      <c r="BK16" s="29"/>
      <c r="BL16" s="29"/>
      <c r="BM16" s="72"/>
      <c r="BN16" s="72"/>
    </row>
    <row r="17" spans="1:66" ht="18.75" customHeight="1">
      <c r="A17" s="48">
        <v>12</v>
      </c>
      <c r="B17" s="86"/>
      <c r="C17" s="68"/>
      <c r="D17" s="68"/>
      <c r="E17" s="72"/>
      <c r="F17" s="78"/>
      <c r="G17" s="77"/>
      <c r="H17" s="68"/>
      <c r="I17" s="68"/>
      <c r="J17" s="69"/>
      <c r="K17" s="5" t="s">
        <v>135</v>
      </c>
      <c r="L17" s="86"/>
      <c r="M17" s="27" t="s">
        <v>135</v>
      </c>
      <c r="N17" s="4"/>
      <c r="O17" s="4"/>
      <c r="P17" s="45"/>
      <c r="Q17" s="46"/>
      <c r="R17" s="45"/>
      <c r="S17" s="46"/>
      <c r="T17" s="46"/>
      <c r="U17" s="45"/>
      <c r="V17" s="46"/>
      <c r="W17" s="45"/>
      <c r="X17" s="46"/>
      <c r="Y17" s="46"/>
      <c r="Z17" s="45"/>
      <c r="AA17" s="46"/>
      <c r="AB17" s="46"/>
      <c r="AC17" s="45"/>
      <c r="AD17" s="46"/>
      <c r="AE17" s="46"/>
      <c r="AF17" s="45"/>
      <c r="AG17" s="46"/>
      <c r="AH17" s="46"/>
      <c r="AI17" s="45"/>
      <c r="AJ17" s="46"/>
      <c r="AK17" s="46"/>
      <c r="AL17" s="45"/>
      <c r="AM17" s="45"/>
      <c r="AN17" s="47"/>
      <c r="AO17" s="45"/>
      <c r="AP17" s="45"/>
      <c r="AQ17" s="47"/>
      <c r="AR17" s="45"/>
      <c r="AS17" s="45"/>
      <c r="AT17" s="4" t="s">
        <v>38</v>
      </c>
      <c r="AU17" s="32" t="s">
        <v>135</v>
      </c>
      <c r="AV17" s="71"/>
      <c r="AW17" s="68"/>
      <c r="AX17" s="71"/>
      <c r="AY17" s="71"/>
      <c r="AZ17" s="71"/>
      <c r="BA17" s="71"/>
      <c r="BB17" s="68"/>
      <c r="BC17" s="29"/>
      <c r="BD17" s="29"/>
      <c r="BE17" s="29"/>
      <c r="BF17" s="29"/>
      <c r="BG17" s="29"/>
      <c r="BH17" s="29"/>
      <c r="BI17" s="29"/>
      <c r="BJ17" s="29"/>
      <c r="BK17" s="29"/>
      <c r="BL17" s="29"/>
      <c r="BM17" s="72"/>
      <c r="BN17" s="72"/>
    </row>
    <row r="18" spans="1:66" ht="18.75" customHeight="1">
      <c r="A18" s="48">
        <v>13</v>
      </c>
      <c r="B18" s="86"/>
      <c r="C18" s="68"/>
      <c r="D18" s="68"/>
      <c r="E18" s="72"/>
      <c r="F18" s="78"/>
      <c r="G18" s="77"/>
      <c r="H18" s="68"/>
      <c r="I18" s="68"/>
      <c r="J18" s="69"/>
      <c r="K18" s="5" t="s">
        <v>135</v>
      </c>
      <c r="L18" s="86"/>
      <c r="M18" s="27" t="s">
        <v>135</v>
      </c>
      <c r="N18" s="4"/>
      <c r="O18" s="4"/>
      <c r="P18" s="45"/>
      <c r="Q18" s="46"/>
      <c r="R18" s="45"/>
      <c r="S18" s="46"/>
      <c r="T18" s="46"/>
      <c r="U18" s="45"/>
      <c r="V18" s="46"/>
      <c r="W18" s="45"/>
      <c r="X18" s="46"/>
      <c r="Y18" s="46"/>
      <c r="Z18" s="45"/>
      <c r="AA18" s="46"/>
      <c r="AB18" s="46"/>
      <c r="AC18" s="45"/>
      <c r="AD18" s="46"/>
      <c r="AE18" s="46"/>
      <c r="AF18" s="45"/>
      <c r="AG18" s="46"/>
      <c r="AH18" s="46"/>
      <c r="AI18" s="45"/>
      <c r="AJ18" s="46"/>
      <c r="AK18" s="46"/>
      <c r="AL18" s="45"/>
      <c r="AM18" s="45"/>
      <c r="AN18" s="47"/>
      <c r="AO18" s="45"/>
      <c r="AP18" s="45"/>
      <c r="AQ18" s="47"/>
      <c r="AR18" s="45"/>
      <c r="AS18" s="45"/>
      <c r="AT18" s="4" t="s">
        <v>38</v>
      </c>
      <c r="AU18" s="32" t="s">
        <v>135</v>
      </c>
      <c r="AV18" s="71"/>
      <c r="AW18" s="68"/>
      <c r="AX18" s="71"/>
      <c r="AY18" s="71"/>
      <c r="AZ18" s="71"/>
      <c r="BA18" s="71"/>
      <c r="BB18" s="68"/>
      <c r="BC18" s="29"/>
      <c r="BD18" s="29"/>
      <c r="BE18" s="29"/>
      <c r="BF18" s="29"/>
      <c r="BG18" s="29"/>
      <c r="BH18" s="29"/>
      <c r="BI18" s="29"/>
      <c r="BJ18" s="29"/>
      <c r="BK18" s="29"/>
      <c r="BL18" s="29"/>
      <c r="BM18" s="72"/>
      <c r="BN18" s="72"/>
    </row>
    <row r="19" spans="1:66" ht="18.75" customHeight="1">
      <c r="A19" s="48">
        <v>14</v>
      </c>
      <c r="B19" s="86"/>
      <c r="C19" s="68"/>
      <c r="D19" s="68"/>
      <c r="E19" s="72"/>
      <c r="F19" s="78"/>
      <c r="G19" s="77"/>
      <c r="H19" s="68"/>
      <c r="I19" s="68"/>
      <c r="J19" s="69"/>
      <c r="K19" s="5" t="s">
        <v>135</v>
      </c>
      <c r="L19" s="86"/>
      <c r="M19" s="27" t="s">
        <v>135</v>
      </c>
      <c r="N19" s="4"/>
      <c r="O19" s="4"/>
      <c r="P19" s="45"/>
      <c r="Q19" s="46"/>
      <c r="R19" s="45"/>
      <c r="S19" s="46"/>
      <c r="T19" s="46"/>
      <c r="U19" s="45"/>
      <c r="V19" s="46"/>
      <c r="W19" s="45"/>
      <c r="X19" s="46"/>
      <c r="Y19" s="46"/>
      <c r="Z19" s="45"/>
      <c r="AA19" s="46"/>
      <c r="AB19" s="46"/>
      <c r="AC19" s="45"/>
      <c r="AD19" s="46"/>
      <c r="AE19" s="46"/>
      <c r="AF19" s="45"/>
      <c r="AG19" s="46"/>
      <c r="AH19" s="46"/>
      <c r="AI19" s="45"/>
      <c r="AJ19" s="46"/>
      <c r="AK19" s="46"/>
      <c r="AL19" s="45"/>
      <c r="AM19" s="45"/>
      <c r="AN19" s="47"/>
      <c r="AO19" s="45"/>
      <c r="AP19" s="45"/>
      <c r="AQ19" s="47"/>
      <c r="AR19" s="45"/>
      <c r="AS19" s="45"/>
      <c r="AT19" s="4" t="s">
        <v>38</v>
      </c>
      <c r="AU19" s="32" t="s">
        <v>135</v>
      </c>
      <c r="AV19" s="71"/>
      <c r="AW19" s="68"/>
      <c r="AX19" s="71"/>
      <c r="AY19" s="71"/>
      <c r="AZ19" s="71"/>
      <c r="BA19" s="71"/>
      <c r="BB19" s="68"/>
      <c r="BC19" s="29"/>
      <c r="BD19" s="29"/>
      <c r="BE19" s="29"/>
      <c r="BF19" s="29"/>
      <c r="BG19" s="29"/>
      <c r="BH19" s="29"/>
      <c r="BI19" s="29"/>
      <c r="BJ19" s="29"/>
      <c r="BK19" s="29"/>
      <c r="BL19" s="29"/>
      <c r="BM19" s="72"/>
      <c r="BN19" s="72"/>
    </row>
    <row r="20" spans="1:66" ht="18.75" customHeight="1">
      <c r="A20" s="48">
        <v>15</v>
      </c>
      <c r="B20" s="86"/>
      <c r="C20" s="68"/>
      <c r="D20" s="68"/>
      <c r="E20" s="72"/>
      <c r="F20" s="78"/>
      <c r="G20" s="77"/>
      <c r="H20" s="68"/>
      <c r="I20" s="68"/>
      <c r="J20" s="69"/>
      <c r="K20" s="5" t="s">
        <v>135</v>
      </c>
      <c r="L20" s="86"/>
      <c r="M20" s="27" t="s">
        <v>135</v>
      </c>
      <c r="N20" s="4"/>
      <c r="O20" s="4"/>
      <c r="P20" s="45"/>
      <c r="Q20" s="46"/>
      <c r="R20" s="45"/>
      <c r="S20" s="46"/>
      <c r="T20" s="46"/>
      <c r="U20" s="45"/>
      <c r="V20" s="46"/>
      <c r="W20" s="45"/>
      <c r="X20" s="46"/>
      <c r="Y20" s="46"/>
      <c r="Z20" s="45"/>
      <c r="AA20" s="46"/>
      <c r="AB20" s="46"/>
      <c r="AC20" s="45"/>
      <c r="AD20" s="46"/>
      <c r="AE20" s="46"/>
      <c r="AF20" s="45"/>
      <c r="AG20" s="46"/>
      <c r="AH20" s="46"/>
      <c r="AI20" s="45"/>
      <c r="AJ20" s="46"/>
      <c r="AK20" s="46"/>
      <c r="AL20" s="45"/>
      <c r="AM20" s="45"/>
      <c r="AN20" s="47"/>
      <c r="AO20" s="45"/>
      <c r="AP20" s="45"/>
      <c r="AQ20" s="47"/>
      <c r="AR20" s="45"/>
      <c r="AS20" s="45"/>
      <c r="AT20" s="4" t="s">
        <v>38</v>
      </c>
      <c r="AU20" s="32" t="s">
        <v>135</v>
      </c>
      <c r="AV20" s="71"/>
      <c r="AW20" s="68"/>
      <c r="AX20" s="71"/>
      <c r="AY20" s="71"/>
      <c r="AZ20" s="71"/>
      <c r="BA20" s="71"/>
      <c r="BB20" s="68"/>
      <c r="BC20" s="29"/>
      <c r="BD20" s="29"/>
      <c r="BE20" s="29"/>
      <c r="BF20" s="29"/>
      <c r="BG20" s="29"/>
      <c r="BH20" s="29"/>
      <c r="BI20" s="29"/>
      <c r="BJ20" s="29"/>
      <c r="BK20" s="29"/>
      <c r="BL20" s="29"/>
      <c r="BM20" s="72"/>
      <c r="BN20" s="72"/>
    </row>
    <row r="21" spans="1:66" ht="18.75" customHeight="1">
      <c r="A21" s="48">
        <v>16</v>
      </c>
      <c r="B21" s="86"/>
      <c r="C21" s="68"/>
      <c r="D21" s="68"/>
      <c r="E21" s="72"/>
      <c r="F21" s="78"/>
      <c r="G21" s="77"/>
      <c r="H21" s="68"/>
      <c r="I21" s="68"/>
      <c r="J21" s="69"/>
      <c r="K21" s="5" t="s">
        <v>135</v>
      </c>
      <c r="L21" s="86"/>
      <c r="M21" s="27" t="s">
        <v>135</v>
      </c>
      <c r="N21" s="4"/>
      <c r="O21" s="4"/>
      <c r="P21" s="45"/>
      <c r="Q21" s="46"/>
      <c r="R21" s="45"/>
      <c r="S21" s="46"/>
      <c r="T21" s="46"/>
      <c r="U21" s="45"/>
      <c r="V21" s="46"/>
      <c r="W21" s="45"/>
      <c r="X21" s="46"/>
      <c r="Y21" s="46"/>
      <c r="Z21" s="45"/>
      <c r="AA21" s="46"/>
      <c r="AB21" s="46"/>
      <c r="AC21" s="45"/>
      <c r="AD21" s="46"/>
      <c r="AE21" s="46"/>
      <c r="AF21" s="45"/>
      <c r="AG21" s="46"/>
      <c r="AH21" s="46"/>
      <c r="AI21" s="45"/>
      <c r="AJ21" s="46"/>
      <c r="AK21" s="46"/>
      <c r="AL21" s="45"/>
      <c r="AM21" s="45"/>
      <c r="AN21" s="47"/>
      <c r="AO21" s="45"/>
      <c r="AP21" s="45"/>
      <c r="AQ21" s="47"/>
      <c r="AR21" s="45"/>
      <c r="AS21" s="45"/>
      <c r="AT21" s="4" t="s">
        <v>38</v>
      </c>
      <c r="AU21" s="32" t="s">
        <v>135</v>
      </c>
      <c r="AV21" s="71"/>
      <c r="AW21" s="68"/>
      <c r="AX21" s="71"/>
      <c r="AY21" s="71"/>
      <c r="AZ21" s="71"/>
      <c r="BA21" s="71"/>
      <c r="BB21" s="68"/>
      <c r="BC21" s="29"/>
      <c r="BD21" s="29"/>
      <c r="BE21" s="29"/>
      <c r="BF21" s="29"/>
      <c r="BG21" s="29"/>
      <c r="BH21" s="29"/>
      <c r="BI21" s="29"/>
      <c r="BJ21" s="29"/>
      <c r="BK21" s="29"/>
      <c r="BL21" s="29"/>
      <c r="BM21" s="72"/>
      <c r="BN21" s="72"/>
    </row>
    <row r="22" spans="1:66" ht="18.75" customHeight="1">
      <c r="A22" s="48">
        <v>17</v>
      </c>
      <c r="B22" s="86"/>
      <c r="C22" s="68"/>
      <c r="D22" s="68"/>
      <c r="E22" s="72"/>
      <c r="F22" s="78"/>
      <c r="G22" s="77"/>
      <c r="H22" s="68"/>
      <c r="I22" s="68"/>
      <c r="J22" s="69"/>
      <c r="K22" s="5" t="s">
        <v>135</v>
      </c>
      <c r="L22" s="86"/>
      <c r="M22" s="27" t="s">
        <v>135</v>
      </c>
      <c r="N22" s="4"/>
      <c r="O22" s="4"/>
      <c r="P22" s="45"/>
      <c r="Q22" s="46"/>
      <c r="R22" s="45"/>
      <c r="S22" s="46"/>
      <c r="T22" s="46"/>
      <c r="U22" s="45"/>
      <c r="V22" s="46"/>
      <c r="W22" s="45"/>
      <c r="X22" s="46"/>
      <c r="Y22" s="46"/>
      <c r="Z22" s="45"/>
      <c r="AA22" s="46"/>
      <c r="AB22" s="46"/>
      <c r="AC22" s="45"/>
      <c r="AD22" s="46"/>
      <c r="AE22" s="46"/>
      <c r="AF22" s="45"/>
      <c r="AG22" s="46"/>
      <c r="AH22" s="46"/>
      <c r="AI22" s="45"/>
      <c r="AJ22" s="46"/>
      <c r="AK22" s="46"/>
      <c r="AL22" s="45"/>
      <c r="AM22" s="45"/>
      <c r="AN22" s="47"/>
      <c r="AO22" s="45"/>
      <c r="AP22" s="45"/>
      <c r="AQ22" s="47"/>
      <c r="AR22" s="45"/>
      <c r="AS22" s="45"/>
      <c r="AT22" s="4" t="s">
        <v>38</v>
      </c>
      <c r="AU22" s="32" t="s">
        <v>135</v>
      </c>
      <c r="AV22" s="71"/>
      <c r="AW22" s="68"/>
      <c r="AX22" s="71"/>
      <c r="AY22" s="71"/>
      <c r="AZ22" s="71"/>
      <c r="BA22" s="71"/>
      <c r="BB22" s="68"/>
      <c r="BC22" s="29"/>
      <c r="BD22" s="29"/>
      <c r="BE22" s="29"/>
      <c r="BF22" s="29"/>
      <c r="BG22" s="29"/>
      <c r="BH22" s="29"/>
      <c r="BI22" s="29"/>
      <c r="BJ22" s="29"/>
      <c r="BK22" s="29"/>
      <c r="BL22" s="29"/>
      <c r="BM22" s="72"/>
      <c r="BN22" s="72"/>
    </row>
    <row r="23" spans="1:66" ht="18.75" customHeight="1">
      <c r="A23" s="48">
        <v>18</v>
      </c>
      <c r="B23" s="86"/>
      <c r="C23" s="68"/>
      <c r="D23" s="68"/>
      <c r="E23" s="72"/>
      <c r="F23" s="78"/>
      <c r="G23" s="77"/>
      <c r="H23" s="68"/>
      <c r="I23" s="68"/>
      <c r="J23" s="69"/>
      <c r="K23" s="5" t="s">
        <v>135</v>
      </c>
      <c r="L23" s="86"/>
      <c r="M23" s="27" t="s">
        <v>135</v>
      </c>
      <c r="N23" s="4"/>
      <c r="O23" s="4"/>
      <c r="P23" s="45"/>
      <c r="Q23" s="46"/>
      <c r="R23" s="45"/>
      <c r="S23" s="46"/>
      <c r="T23" s="46"/>
      <c r="U23" s="45"/>
      <c r="V23" s="46"/>
      <c r="W23" s="45"/>
      <c r="X23" s="46"/>
      <c r="Y23" s="46"/>
      <c r="Z23" s="45"/>
      <c r="AA23" s="46"/>
      <c r="AB23" s="46"/>
      <c r="AC23" s="45"/>
      <c r="AD23" s="46"/>
      <c r="AE23" s="46"/>
      <c r="AF23" s="45"/>
      <c r="AG23" s="46"/>
      <c r="AH23" s="46"/>
      <c r="AI23" s="45"/>
      <c r="AJ23" s="46"/>
      <c r="AK23" s="46"/>
      <c r="AL23" s="45"/>
      <c r="AM23" s="45"/>
      <c r="AN23" s="47"/>
      <c r="AO23" s="45"/>
      <c r="AP23" s="45"/>
      <c r="AQ23" s="47"/>
      <c r="AR23" s="45"/>
      <c r="AS23" s="45"/>
      <c r="AT23" s="4" t="s">
        <v>38</v>
      </c>
      <c r="AU23" s="32" t="s">
        <v>135</v>
      </c>
      <c r="AV23" s="71"/>
      <c r="AW23" s="68"/>
      <c r="AX23" s="71"/>
      <c r="AY23" s="71"/>
      <c r="AZ23" s="71"/>
      <c r="BA23" s="71"/>
      <c r="BB23" s="68"/>
      <c r="BC23" s="29"/>
      <c r="BD23" s="29"/>
      <c r="BE23" s="29"/>
      <c r="BF23" s="29"/>
      <c r="BG23" s="29"/>
      <c r="BH23" s="29"/>
      <c r="BI23" s="29"/>
      <c r="BJ23" s="29"/>
      <c r="BK23" s="29"/>
      <c r="BL23" s="29"/>
      <c r="BM23" s="72"/>
      <c r="BN23" s="72"/>
    </row>
    <row r="24" spans="1:66" ht="18.75" customHeight="1">
      <c r="A24" s="48">
        <v>19</v>
      </c>
      <c r="B24" s="86"/>
      <c r="C24" s="68"/>
      <c r="D24" s="68"/>
      <c r="E24" s="72"/>
      <c r="F24" s="78"/>
      <c r="G24" s="77"/>
      <c r="H24" s="68"/>
      <c r="I24" s="68"/>
      <c r="J24" s="69"/>
      <c r="K24" s="5" t="s">
        <v>135</v>
      </c>
      <c r="L24" s="86"/>
      <c r="M24" s="27" t="s">
        <v>135</v>
      </c>
      <c r="N24" s="4"/>
      <c r="O24" s="4"/>
      <c r="P24" s="45"/>
      <c r="Q24" s="46"/>
      <c r="R24" s="45"/>
      <c r="S24" s="46"/>
      <c r="T24" s="46"/>
      <c r="U24" s="45"/>
      <c r="V24" s="46"/>
      <c r="W24" s="45"/>
      <c r="X24" s="46"/>
      <c r="Y24" s="46"/>
      <c r="Z24" s="45"/>
      <c r="AA24" s="46"/>
      <c r="AB24" s="46"/>
      <c r="AC24" s="45"/>
      <c r="AD24" s="46"/>
      <c r="AE24" s="46"/>
      <c r="AF24" s="45"/>
      <c r="AG24" s="46"/>
      <c r="AH24" s="46"/>
      <c r="AI24" s="45"/>
      <c r="AJ24" s="46"/>
      <c r="AK24" s="46"/>
      <c r="AL24" s="45"/>
      <c r="AM24" s="45"/>
      <c r="AN24" s="47"/>
      <c r="AO24" s="45"/>
      <c r="AP24" s="45"/>
      <c r="AQ24" s="47"/>
      <c r="AR24" s="45"/>
      <c r="AS24" s="45"/>
      <c r="AT24" s="4" t="s">
        <v>38</v>
      </c>
      <c r="AU24" s="32" t="s">
        <v>135</v>
      </c>
      <c r="AV24" s="71"/>
      <c r="AW24" s="68"/>
      <c r="AX24" s="71"/>
      <c r="AY24" s="71"/>
      <c r="AZ24" s="71"/>
      <c r="BA24" s="71"/>
      <c r="BB24" s="68"/>
      <c r="BC24" s="29"/>
      <c r="BD24" s="29"/>
      <c r="BE24" s="29"/>
      <c r="BF24" s="29"/>
      <c r="BG24" s="29"/>
      <c r="BH24" s="29"/>
      <c r="BI24" s="29"/>
      <c r="BJ24" s="29"/>
      <c r="BK24" s="29"/>
      <c r="BL24" s="29"/>
      <c r="BM24" s="72"/>
      <c r="BN24" s="72"/>
    </row>
    <row r="25" spans="1:66" ht="18.75" customHeight="1">
      <c r="A25" s="48">
        <v>20</v>
      </c>
      <c r="B25" s="86"/>
      <c r="C25" s="68"/>
      <c r="D25" s="68"/>
      <c r="E25" s="72"/>
      <c r="F25" s="78"/>
      <c r="G25" s="77"/>
      <c r="H25" s="68"/>
      <c r="I25" s="68"/>
      <c r="J25" s="69"/>
      <c r="K25" s="5" t="s">
        <v>135</v>
      </c>
      <c r="L25" s="86"/>
      <c r="M25" s="27" t="s">
        <v>135</v>
      </c>
      <c r="N25" s="4"/>
      <c r="O25" s="4"/>
      <c r="P25" s="45"/>
      <c r="Q25" s="46"/>
      <c r="R25" s="45"/>
      <c r="S25" s="46"/>
      <c r="T25" s="46"/>
      <c r="U25" s="45"/>
      <c r="V25" s="46"/>
      <c r="W25" s="45"/>
      <c r="X25" s="46"/>
      <c r="Y25" s="46"/>
      <c r="Z25" s="45"/>
      <c r="AA25" s="46"/>
      <c r="AB25" s="46"/>
      <c r="AC25" s="45"/>
      <c r="AD25" s="46"/>
      <c r="AE25" s="46"/>
      <c r="AF25" s="45"/>
      <c r="AG25" s="46"/>
      <c r="AH25" s="46"/>
      <c r="AI25" s="45"/>
      <c r="AJ25" s="46"/>
      <c r="AK25" s="46"/>
      <c r="AL25" s="45"/>
      <c r="AM25" s="45"/>
      <c r="AN25" s="47"/>
      <c r="AO25" s="45"/>
      <c r="AP25" s="45"/>
      <c r="AQ25" s="47"/>
      <c r="AR25" s="45"/>
      <c r="AS25" s="45"/>
      <c r="AT25" s="4" t="s">
        <v>38</v>
      </c>
      <c r="AU25" s="32" t="s">
        <v>135</v>
      </c>
      <c r="AV25" s="71"/>
      <c r="AW25" s="68"/>
      <c r="AX25" s="71"/>
      <c r="AY25" s="71"/>
      <c r="AZ25" s="71"/>
      <c r="BA25" s="71"/>
      <c r="BB25" s="68"/>
      <c r="BC25" s="29"/>
      <c r="BD25" s="29"/>
      <c r="BE25" s="29"/>
      <c r="BF25" s="29"/>
      <c r="BG25" s="29"/>
      <c r="BH25" s="29"/>
      <c r="BI25" s="29"/>
      <c r="BJ25" s="29"/>
      <c r="BK25" s="29"/>
      <c r="BL25" s="29"/>
      <c r="BM25" s="72"/>
      <c r="BN25" s="72"/>
    </row>
    <row r="26" spans="1:66" ht="18.75" customHeight="1">
      <c r="A26" s="48">
        <v>21</v>
      </c>
      <c r="B26" s="86"/>
      <c r="C26" s="68"/>
      <c r="D26" s="73"/>
      <c r="E26" s="72"/>
      <c r="F26" s="78"/>
      <c r="G26" s="77"/>
      <c r="H26" s="68"/>
      <c r="I26" s="68"/>
      <c r="J26" s="69"/>
      <c r="K26" s="5" t="s">
        <v>135</v>
      </c>
      <c r="L26" s="86"/>
      <c r="M26" s="27" t="s">
        <v>135</v>
      </c>
      <c r="N26" s="4"/>
      <c r="O26" s="4"/>
      <c r="P26" s="45"/>
      <c r="Q26" s="46"/>
      <c r="R26" s="45"/>
      <c r="S26" s="46"/>
      <c r="T26" s="46"/>
      <c r="U26" s="45"/>
      <c r="V26" s="46"/>
      <c r="W26" s="45"/>
      <c r="X26" s="46"/>
      <c r="Y26" s="46"/>
      <c r="Z26" s="45"/>
      <c r="AA26" s="46"/>
      <c r="AB26" s="46"/>
      <c r="AC26" s="45"/>
      <c r="AD26" s="46"/>
      <c r="AE26" s="46"/>
      <c r="AF26" s="45"/>
      <c r="AG26" s="46"/>
      <c r="AH26" s="46"/>
      <c r="AI26" s="45"/>
      <c r="AJ26" s="46"/>
      <c r="AK26" s="46"/>
      <c r="AL26" s="45"/>
      <c r="AM26" s="45"/>
      <c r="AN26" s="47"/>
      <c r="AO26" s="45"/>
      <c r="AP26" s="45"/>
      <c r="AQ26" s="47"/>
      <c r="AR26" s="45"/>
      <c r="AS26" s="45"/>
      <c r="AT26" s="4" t="s">
        <v>38</v>
      </c>
      <c r="AU26" s="32" t="s">
        <v>135</v>
      </c>
      <c r="AV26" s="71"/>
      <c r="AW26" s="68"/>
      <c r="AX26" s="71"/>
      <c r="AY26" s="71"/>
      <c r="AZ26" s="71"/>
      <c r="BA26" s="71"/>
      <c r="BB26" s="73"/>
      <c r="BC26" s="29"/>
      <c r="BD26" s="29"/>
      <c r="BE26" s="29"/>
      <c r="BF26" s="29"/>
      <c r="BG26" s="29"/>
      <c r="BH26" s="29"/>
      <c r="BI26" s="29"/>
      <c r="BJ26" s="29"/>
      <c r="BK26" s="29"/>
      <c r="BL26" s="29"/>
      <c r="BM26" s="72"/>
      <c r="BN26" s="72"/>
    </row>
    <row r="27" spans="1:66" ht="18.75" customHeight="1">
      <c r="A27" s="48">
        <v>22</v>
      </c>
      <c r="B27" s="86"/>
      <c r="C27" s="68"/>
      <c r="D27" s="68"/>
      <c r="E27" s="72"/>
      <c r="F27" s="78"/>
      <c r="G27" s="77"/>
      <c r="H27" s="68"/>
      <c r="I27" s="68"/>
      <c r="J27" s="69"/>
      <c r="K27" s="5" t="s">
        <v>135</v>
      </c>
      <c r="L27" s="86"/>
      <c r="M27" s="27" t="s">
        <v>135</v>
      </c>
      <c r="N27" s="4"/>
      <c r="O27" s="4"/>
      <c r="P27" s="45"/>
      <c r="Q27" s="46"/>
      <c r="R27" s="45"/>
      <c r="S27" s="46"/>
      <c r="T27" s="46"/>
      <c r="U27" s="45"/>
      <c r="V27" s="46"/>
      <c r="W27" s="45"/>
      <c r="X27" s="46"/>
      <c r="Y27" s="46"/>
      <c r="Z27" s="45"/>
      <c r="AA27" s="46"/>
      <c r="AB27" s="46"/>
      <c r="AC27" s="45"/>
      <c r="AD27" s="46"/>
      <c r="AE27" s="46"/>
      <c r="AF27" s="45"/>
      <c r="AG27" s="46"/>
      <c r="AH27" s="46"/>
      <c r="AI27" s="45"/>
      <c r="AJ27" s="46"/>
      <c r="AK27" s="46"/>
      <c r="AL27" s="45"/>
      <c r="AM27" s="45"/>
      <c r="AN27" s="47"/>
      <c r="AO27" s="45"/>
      <c r="AP27" s="45"/>
      <c r="AQ27" s="47"/>
      <c r="AR27" s="45"/>
      <c r="AS27" s="45"/>
      <c r="AT27" s="4" t="s">
        <v>38</v>
      </c>
      <c r="AU27" s="32" t="s">
        <v>135</v>
      </c>
      <c r="AV27" s="71"/>
      <c r="AW27" s="68"/>
      <c r="AX27" s="71"/>
      <c r="AY27" s="71"/>
      <c r="AZ27" s="71"/>
      <c r="BA27" s="71"/>
      <c r="BB27" s="68"/>
      <c r="BC27" s="29"/>
      <c r="BD27" s="29"/>
      <c r="BE27" s="29"/>
      <c r="BF27" s="29"/>
      <c r="BG27" s="29"/>
      <c r="BH27" s="29"/>
      <c r="BI27" s="29"/>
      <c r="BJ27" s="29"/>
      <c r="BK27" s="29"/>
      <c r="BL27" s="29"/>
      <c r="BM27" s="72"/>
      <c r="BN27" s="72"/>
    </row>
    <row r="28" spans="1:66" ht="18.75" customHeight="1">
      <c r="A28" s="48">
        <v>23</v>
      </c>
      <c r="B28" s="86"/>
      <c r="C28" s="68"/>
      <c r="D28" s="68"/>
      <c r="E28" s="72"/>
      <c r="F28" s="78"/>
      <c r="G28" s="77"/>
      <c r="H28" s="68"/>
      <c r="I28" s="68"/>
      <c r="J28" s="69"/>
      <c r="K28" s="5" t="s">
        <v>135</v>
      </c>
      <c r="L28" s="86"/>
      <c r="M28" s="27" t="s">
        <v>135</v>
      </c>
      <c r="N28" s="4"/>
      <c r="O28" s="4"/>
      <c r="P28" s="45"/>
      <c r="Q28" s="46"/>
      <c r="R28" s="45"/>
      <c r="S28" s="46"/>
      <c r="T28" s="46"/>
      <c r="U28" s="45"/>
      <c r="V28" s="46"/>
      <c r="W28" s="45"/>
      <c r="X28" s="46"/>
      <c r="Y28" s="46"/>
      <c r="Z28" s="45"/>
      <c r="AA28" s="46"/>
      <c r="AB28" s="46"/>
      <c r="AC28" s="45"/>
      <c r="AD28" s="46"/>
      <c r="AE28" s="46"/>
      <c r="AF28" s="45"/>
      <c r="AG28" s="46"/>
      <c r="AH28" s="46"/>
      <c r="AI28" s="45"/>
      <c r="AJ28" s="46"/>
      <c r="AK28" s="46"/>
      <c r="AL28" s="45"/>
      <c r="AM28" s="45"/>
      <c r="AN28" s="47"/>
      <c r="AO28" s="45"/>
      <c r="AP28" s="45"/>
      <c r="AQ28" s="47"/>
      <c r="AR28" s="45"/>
      <c r="AS28" s="45"/>
      <c r="AT28" s="4" t="s">
        <v>38</v>
      </c>
      <c r="AU28" s="32" t="s">
        <v>135</v>
      </c>
      <c r="AV28" s="71"/>
      <c r="AW28" s="68"/>
      <c r="AX28" s="71"/>
      <c r="AY28" s="71"/>
      <c r="AZ28" s="71"/>
      <c r="BA28" s="71"/>
      <c r="BB28" s="68"/>
      <c r="BC28" s="29"/>
      <c r="BD28" s="29"/>
      <c r="BE28" s="29"/>
      <c r="BF28" s="29"/>
      <c r="BG28" s="29"/>
      <c r="BH28" s="29"/>
      <c r="BI28" s="29"/>
      <c r="BJ28" s="29"/>
      <c r="BK28" s="29"/>
      <c r="BL28" s="29"/>
      <c r="BM28" s="72"/>
      <c r="BN28" s="72"/>
    </row>
    <row r="29" spans="1:66" ht="18.75" customHeight="1">
      <c r="A29" s="48">
        <v>24</v>
      </c>
      <c r="B29" s="86"/>
      <c r="C29" s="68"/>
      <c r="D29" s="68"/>
      <c r="E29" s="72"/>
      <c r="F29" s="78"/>
      <c r="G29" s="77"/>
      <c r="H29" s="68"/>
      <c r="I29" s="68"/>
      <c r="J29" s="69"/>
      <c r="K29" s="5" t="s">
        <v>135</v>
      </c>
      <c r="L29" s="86"/>
      <c r="M29" s="27" t="s">
        <v>135</v>
      </c>
      <c r="N29" s="4"/>
      <c r="O29" s="4"/>
      <c r="P29" s="45"/>
      <c r="Q29" s="46"/>
      <c r="R29" s="45"/>
      <c r="S29" s="46"/>
      <c r="T29" s="46"/>
      <c r="U29" s="45"/>
      <c r="V29" s="46"/>
      <c r="W29" s="45"/>
      <c r="X29" s="46"/>
      <c r="Y29" s="46"/>
      <c r="Z29" s="45"/>
      <c r="AA29" s="46"/>
      <c r="AB29" s="46"/>
      <c r="AC29" s="45"/>
      <c r="AD29" s="46"/>
      <c r="AE29" s="46"/>
      <c r="AF29" s="45"/>
      <c r="AG29" s="46"/>
      <c r="AH29" s="46"/>
      <c r="AI29" s="45"/>
      <c r="AJ29" s="46"/>
      <c r="AK29" s="46"/>
      <c r="AL29" s="45"/>
      <c r="AM29" s="45"/>
      <c r="AN29" s="47"/>
      <c r="AO29" s="45"/>
      <c r="AP29" s="45"/>
      <c r="AQ29" s="47"/>
      <c r="AR29" s="45"/>
      <c r="AS29" s="45"/>
      <c r="AT29" s="4" t="s">
        <v>38</v>
      </c>
      <c r="AU29" s="32" t="s">
        <v>135</v>
      </c>
      <c r="AV29" s="71"/>
      <c r="AW29" s="68"/>
      <c r="AX29" s="71"/>
      <c r="AY29" s="71"/>
      <c r="AZ29" s="71"/>
      <c r="BA29" s="71"/>
      <c r="BB29" s="68"/>
      <c r="BC29" s="29"/>
      <c r="BD29" s="29"/>
      <c r="BE29" s="29"/>
      <c r="BF29" s="29"/>
      <c r="BG29" s="29"/>
      <c r="BH29" s="29"/>
      <c r="BI29" s="29"/>
      <c r="BJ29" s="29"/>
      <c r="BK29" s="29"/>
      <c r="BL29" s="29"/>
      <c r="BM29" s="72"/>
      <c r="BN29" s="72"/>
    </row>
    <row r="30" spans="1:66" ht="18.75" customHeight="1">
      <c r="A30" s="48">
        <v>25</v>
      </c>
      <c r="B30" s="86"/>
      <c r="C30" s="68"/>
      <c r="D30" s="68"/>
      <c r="E30" s="72"/>
      <c r="F30" s="78"/>
      <c r="G30" s="77"/>
      <c r="H30" s="68"/>
      <c r="I30" s="68"/>
      <c r="J30" s="69"/>
      <c r="K30" s="5" t="s">
        <v>135</v>
      </c>
      <c r="L30" s="86"/>
      <c r="M30" s="27" t="s">
        <v>135</v>
      </c>
      <c r="N30" s="4"/>
      <c r="O30" s="4"/>
      <c r="P30" s="45"/>
      <c r="Q30" s="46"/>
      <c r="R30" s="45"/>
      <c r="S30" s="46"/>
      <c r="T30" s="46"/>
      <c r="U30" s="45"/>
      <c r="V30" s="46"/>
      <c r="W30" s="45"/>
      <c r="X30" s="46"/>
      <c r="Y30" s="46"/>
      <c r="Z30" s="45"/>
      <c r="AA30" s="46"/>
      <c r="AB30" s="46"/>
      <c r="AC30" s="45"/>
      <c r="AD30" s="46"/>
      <c r="AE30" s="46"/>
      <c r="AF30" s="45"/>
      <c r="AG30" s="46"/>
      <c r="AH30" s="46"/>
      <c r="AI30" s="45"/>
      <c r="AJ30" s="46"/>
      <c r="AK30" s="46"/>
      <c r="AL30" s="45"/>
      <c r="AM30" s="45"/>
      <c r="AN30" s="47"/>
      <c r="AO30" s="45"/>
      <c r="AP30" s="45"/>
      <c r="AQ30" s="47"/>
      <c r="AR30" s="45"/>
      <c r="AS30" s="45"/>
      <c r="AT30" s="4" t="s">
        <v>38</v>
      </c>
      <c r="AU30" s="32" t="s">
        <v>135</v>
      </c>
      <c r="AV30" s="71"/>
      <c r="AW30" s="68"/>
      <c r="AX30" s="71"/>
      <c r="AY30" s="71"/>
      <c r="AZ30" s="71"/>
      <c r="BA30" s="71"/>
      <c r="BB30" s="68"/>
      <c r="BC30" s="29"/>
      <c r="BD30" s="29"/>
      <c r="BE30" s="29"/>
      <c r="BF30" s="29"/>
      <c r="BG30" s="29"/>
      <c r="BH30" s="29"/>
      <c r="BI30" s="29"/>
      <c r="BJ30" s="29"/>
      <c r="BK30" s="29"/>
      <c r="BL30" s="29"/>
      <c r="BM30" s="72"/>
      <c r="BN30" s="72"/>
    </row>
    <row r="31" spans="1:66" ht="18.75" customHeight="1">
      <c r="A31" s="48">
        <v>26</v>
      </c>
      <c r="B31" s="86"/>
      <c r="C31" s="68"/>
      <c r="D31" s="68"/>
      <c r="E31" s="72"/>
      <c r="F31" s="78"/>
      <c r="G31" s="77"/>
      <c r="H31" s="68"/>
      <c r="I31" s="68"/>
      <c r="J31" s="69"/>
      <c r="K31" s="5" t="s">
        <v>135</v>
      </c>
      <c r="L31" s="86"/>
      <c r="M31" s="27" t="s">
        <v>135</v>
      </c>
      <c r="N31" s="4"/>
      <c r="O31" s="4"/>
      <c r="P31" s="45"/>
      <c r="Q31" s="46"/>
      <c r="R31" s="45"/>
      <c r="S31" s="46"/>
      <c r="T31" s="46"/>
      <c r="U31" s="45"/>
      <c r="V31" s="46"/>
      <c r="W31" s="45"/>
      <c r="X31" s="46"/>
      <c r="Y31" s="46"/>
      <c r="Z31" s="45"/>
      <c r="AA31" s="46"/>
      <c r="AB31" s="46"/>
      <c r="AC31" s="45"/>
      <c r="AD31" s="46"/>
      <c r="AE31" s="46"/>
      <c r="AF31" s="45"/>
      <c r="AG31" s="46"/>
      <c r="AH31" s="46"/>
      <c r="AI31" s="45"/>
      <c r="AJ31" s="46"/>
      <c r="AK31" s="46"/>
      <c r="AL31" s="45"/>
      <c r="AM31" s="45"/>
      <c r="AN31" s="47"/>
      <c r="AO31" s="45"/>
      <c r="AP31" s="45"/>
      <c r="AQ31" s="47"/>
      <c r="AR31" s="45"/>
      <c r="AS31" s="45"/>
      <c r="AT31" s="4" t="s">
        <v>38</v>
      </c>
      <c r="AU31" s="32" t="s">
        <v>135</v>
      </c>
      <c r="AV31" s="71"/>
      <c r="AW31" s="68"/>
      <c r="AX31" s="71"/>
      <c r="AY31" s="71"/>
      <c r="AZ31" s="71"/>
      <c r="BA31" s="71"/>
      <c r="BB31" s="68"/>
      <c r="BC31" s="29"/>
      <c r="BD31" s="29"/>
      <c r="BE31" s="29"/>
      <c r="BF31" s="29"/>
      <c r="BG31" s="29"/>
      <c r="BH31" s="29"/>
      <c r="BI31" s="29"/>
      <c r="BJ31" s="29"/>
      <c r="BK31" s="29"/>
      <c r="BL31" s="29"/>
      <c r="BM31" s="72"/>
      <c r="BN31" s="72"/>
    </row>
    <row r="32" spans="1:66" ht="18.75" customHeight="1">
      <c r="A32" s="48">
        <v>27</v>
      </c>
      <c r="B32" s="86"/>
      <c r="C32" s="68"/>
      <c r="D32" s="68"/>
      <c r="E32" s="72"/>
      <c r="F32" s="78"/>
      <c r="G32" s="77"/>
      <c r="H32" s="68"/>
      <c r="I32" s="68"/>
      <c r="J32" s="69"/>
      <c r="K32" s="5" t="s">
        <v>135</v>
      </c>
      <c r="L32" s="86"/>
      <c r="M32" s="27" t="s">
        <v>135</v>
      </c>
      <c r="N32" s="4"/>
      <c r="O32" s="4"/>
      <c r="P32" s="45"/>
      <c r="Q32" s="46"/>
      <c r="R32" s="45"/>
      <c r="S32" s="46"/>
      <c r="T32" s="46"/>
      <c r="U32" s="45"/>
      <c r="V32" s="46"/>
      <c r="W32" s="45"/>
      <c r="X32" s="46"/>
      <c r="Y32" s="46"/>
      <c r="Z32" s="45"/>
      <c r="AA32" s="46"/>
      <c r="AB32" s="46"/>
      <c r="AC32" s="45"/>
      <c r="AD32" s="46"/>
      <c r="AE32" s="46"/>
      <c r="AF32" s="45"/>
      <c r="AG32" s="46"/>
      <c r="AH32" s="46"/>
      <c r="AI32" s="45"/>
      <c r="AJ32" s="46"/>
      <c r="AK32" s="46"/>
      <c r="AL32" s="45"/>
      <c r="AM32" s="45"/>
      <c r="AN32" s="47"/>
      <c r="AO32" s="45"/>
      <c r="AP32" s="45"/>
      <c r="AQ32" s="47"/>
      <c r="AR32" s="45"/>
      <c r="AS32" s="45"/>
      <c r="AT32" s="4" t="s">
        <v>38</v>
      </c>
      <c r="AU32" s="32" t="s">
        <v>135</v>
      </c>
      <c r="AV32" s="71"/>
      <c r="AW32" s="68"/>
      <c r="AX32" s="71"/>
      <c r="AY32" s="71"/>
      <c r="AZ32" s="71"/>
      <c r="BA32" s="71"/>
      <c r="BB32" s="68"/>
      <c r="BC32" s="29"/>
      <c r="BD32" s="29"/>
      <c r="BE32" s="29"/>
      <c r="BF32" s="29"/>
      <c r="BG32" s="29"/>
      <c r="BH32" s="29"/>
      <c r="BI32" s="29"/>
      <c r="BJ32" s="29"/>
      <c r="BK32" s="29"/>
      <c r="BL32" s="29"/>
      <c r="BM32" s="72"/>
      <c r="BN32" s="72"/>
    </row>
    <row r="33" spans="1:66" ht="18.75" customHeight="1">
      <c r="A33" s="48">
        <v>28</v>
      </c>
      <c r="B33" s="86"/>
      <c r="C33" s="68"/>
      <c r="D33" s="68"/>
      <c r="E33" s="72"/>
      <c r="F33" s="78"/>
      <c r="G33" s="77"/>
      <c r="H33" s="68"/>
      <c r="I33" s="68"/>
      <c r="J33" s="69"/>
      <c r="K33" s="5" t="s">
        <v>135</v>
      </c>
      <c r="L33" s="86"/>
      <c r="M33" s="27" t="s">
        <v>135</v>
      </c>
      <c r="N33" s="4"/>
      <c r="O33" s="4"/>
      <c r="P33" s="45"/>
      <c r="Q33" s="46"/>
      <c r="R33" s="45"/>
      <c r="S33" s="46"/>
      <c r="T33" s="46"/>
      <c r="U33" s="45"/>
      <c r="V33" s="46"/>
      <c r="W33" s="45"/>
      <c r="X33" s="46"/>
      <c r="Y33" s="46"/>
      <c r="Z33" s="45"/>
      <c r="AA33" s="46"/>
      <c r="AB33" s="46"/>
      <c r="AC33" s="45"/>
      <c r="AD33" s="46"/>
      <c r="AE33" s="46"/>
      <c r="AF33" s="45"/>
      <c r="AG33" s="46"/>
      <c r="AH33" s="46"/>
      <c r="AI33" s="45"/>
      <c r="AJ33" s="46"/>
      <c r="AK33" s="46"/>
      <c r="AL33" s="45"/>
      <c r="AM33" s="45"/>
      <c r="AN33" s="47"/>
      <c r="AO33" s="45"/>
      <c r="AP33" s="45"/>
      <c r="AQ33" s="47"/>
      <c r="AR33" s="45"/>
      <c r="AS33" s="45"/>
      <c r="AT33" s="4" t="s">
        <v>38</v>
      </c>
      <c r="AU33" s="32" t="s">
        <v>135</v>
      </c>
      <c r="AV33" s="71"/>
      <c r="AW33" s="68"/>
      <c r="AX33" s="71"/>
      <c r="AY33" s="71"/>
      <c r="AZ33" s="71"/>
      <c r="BA33" s="71"/>
      <c r="BB33" s="68"/>
      <c r="BC33" s="29"/>
      <c r="BD33" s="29"/>
      <c r="BE33" s="29"/>
      <c r="BF33" s="29"/>
      <c r="BG33" s="29"/>
      <c r="BH33" s="29"/>
      <c r="BI33" s="29"/>
      <c r="BJ33" s="29"/>
      <c r="BK33" s="29"/>
      <c r="BL33" s="29"/>
      <c r="BM33" s="72"/>
      <c r="BN33" s="72"/>
    </row>
    <row r="34" spans="1:66" ht="18.75" customHeight="1">
      <c r="A34" s="48">
        <v>29</v>
      </c>
      <c r="B34" s="86"/>
      <c r="C34" s="68"/>
      <c r="D34" s="68"/>
      <c r="E34" s="72"/>
      <c r="F34" s="78"/>
      <c r="G34" s="77"/>
      <c r="H34" s="68"/>
      <c r="I34" s="68"/>
      <c r="J34" s="69"/>
      <c r="K34" s="5" t="s">
        <v>135</v>
      </c>
      <c r="L34" s="86"/>
      <c r="M34" s="27" t="s">
        <v>135</v>
      </c>
      <c r="N34" s="4"/>
      <c r="O34" s="4"/>
      <c r="P34" s="45"/>
      <c r="Q34" s="46"/>
      <c r="R34" s="45"/>
      <c r="S34" s="46"/>
      <c r="T34" s="46"/>
      <c r="U34" s="45"/>
      <c r="V34" s="46"/>
      <c r="W34" s="45"/>
      <c r="X34" s="46"/>
      <c r="Y34" s="46"/>
      <c r="Z34" s="45"/>
      <c r="AA34" s="46"/>
      <c r="AB34" s="46"/>
      <c r="AC34" s="45"/>
      <c r="AD34" s="46"/>
      <c r="AE34" s="46"/>
      <c r="AF34" s="45"/>
      <c r="AG34" s="46"/>
      <c r="AH34" s="46"/>
      <c r="AI34" s="45"/>
      <c r="AJ34" s="46"/>
      <c r="AK34" s="46"/>
      <c r="AL34" s="45"/>
      <c r="AM34" s="45"/>
      <c r="AN34" s="47"/>
      <c r="AO34" s="45"/>
      <c r="AP34" s="45"/>
      <c r="AQ34" s="47"/>
      <c r="AR34" s="45"/>
      <c r="AS34" s="45"/>
      <c r="AT34" s="4" t="s">
        <v>38</v>
      </c>
      <c r="AU34" s="32" t="s">
        <v>135</v>
      </c>
      <c r="AV34" s="71"/>
      <c r="AW34" s="68"/>
      <c r="AX34" s="71"/>
      <c r="AY34" s="71"/>
      <c r="AZ34" s="71"/>
      <c r="BA34" s="71"/>
      <c r="BB34" s="68"/>
      <c r="BC34" s="29"/>
      <c r="BD34" s="29"/>
      <c r="BE34" s="29"/>
      <c r="BF34" s="29"/>
      <c r="BG34" s="29"/>
      <c r="BH34" s="29"/>
      <c r="BI34" s="29"/>
      <c r="BJ34" s="29"/>
      <c r="BK34" s="29"/>
      <c r="BL34" s="29"/>
      <c r="BM34" s="72"/>
      <c r="BN34" s="72"/>
    </row>
    <row r="35" spans="1:66" ht="18.75" customHeight="1">
      <c r="A35" s="48">
        <v>30</v>
      </c>
      <c r="B35" s="86"/>
      <c r="C35" s="68"/>
      <c r="D35" s="68"/>
      <c r="E35" s="72"/>
      <c r="F35" s="78"/>
      <c r="G35" s="77"/>
      <c r="H35" s="68"/>
      <c r="I35" s="68"/>
      <c r="J35" s="68"/>
      <c r="K35" s="28" t="s">
        <v>135</v>
      </c>
      <c r="L35" s="86"/>
      <c r="M35" s="27" t="s">
        <v>135</v>
      </c>
      <c r="N35" s="4"/>
      <c r="O35" s="4"/>
      <c r="P35" s="45"/>
      <c r="Q35" s="46"/>
      <c r="R35" s="45"/>
      <c r="S35" s="46"/>
      <c r="T35" s="46"/>
      <c r="U35" s="45"/>
      <c r="V35" s="46"/>
      <c r="W35" s="45"/>
      <c r="X35" s="46"/>
      <c r="Y35" s="46"/>
      <c r="Z35" s="45"/>
      <c r="AA35" s="46"/>
      <c r="AB35" s="46"/>
      <c r="AC35" s="45"/>
      <c r="AD35" s="46"/>
      <c r="AE35" s="46"/>
      <c r="AF35" s="45"/>
      <c r="AG35" s="46"/>
      <c r="AH35" s="46"/>
      <c r="AI35" s="45"/>
      <c r="AJ35" s="46"/>
      <c r="AK35" s="46"/>
      <c r="AL35" s="45"/>
      <c r="AM35" s="45"/>
      <c r="AN35" s="47"/>
      <c r="AO35" s="45"/>
      <c r="AP35" s="45"/>
      <c r="AQ35" s="47"/>
      <c r="AR35" s="45"/>
      <c r="AS35" s="45"/>
      <c r="AT35" s="4" t="s">
        <v>38</v>
      </c>
      <c r="AU35" s="32" t="s">
        <v>135</v>
      </c>
      <c r="AV35" s="71"/>
      <c r="AW35" s="68"/>
      <c r="AX35" s="71"/>
      <c r="AY35" s="71"/>
      <c r="AZ35" s="71"/>
      <c r="BA35" s="71"/>
      <c r="BB35" s="68"/>
      <c r="BC35" s="29"/>
      <c r="BD35" s="29"/>
      <c r="BE35" s="29"/>
      <c r="BF35" s="29"/>
      <c r="BG35" s="29"/>
      <c r="BH35" s="29"/>
      <c r="BI35" s="29"/>
      <c r="BJ35" s="29"/>
      <c r="BK35" s="29"/>
      <c r="BL35" s="29"/>
      <c r="BM35" s="72"/>
      <c r="BN35" s="72"/>
    </row>
    <row r="36" spans="1:66" ht="14.25">
      <c r="B36" s="50" t="s">
        <v>158</v>
      </c>
      <c r="C36" s="34"/>
      <c r="D36" s="34"/>
      <c r="E36" s="34"/>
      <c r="F36" s="34"/>
      <c r="G36" s="34"/>
      <c r="H36" s="34"/>
      <c r="I36" s="34"/>
      <c r="J36" s="34"/>
      <c r="K36" s="35"/>
      <c r="L36" s="34"/>
      <c r="M36" s="35"/>
      <c r="AH36" s="36"/>
      <c r="AI36" s="36"/>
      <c r="AJ36" s="36"/>
      <c r="AN36" s="35"/>
      <c r="AO36" s="35"/>
      <c r="AP36" s="35"/>
      <c r="AQ36" s="35"/>
      <c r="AR36" s="35"/>
      <c r="AS36" s="35"/>
      <c r="AU36" s="34"/>
      <c r="BB36" s="37"/>
    </row>
    <row r="37" spans="1:66" ht="14.25">
      <c r="B37" s="50" t="s">
        <v>160</v>
      </c>
      <c r="C37" s="34"/>
      <c r="D37" s="34"/>
      <c r="E37" s="34"/>
      <c r="F37" s="34"/>
      <c r="G37" s="34"/>
      <c r="H37" s="34"/>
      <c r="I37" s="34"/>
      <c r="J37" s="34"/>
      <c r="K37" s="51"/>
      <c r="L37" s="34"/>
      <c r="M37" s="35"/>
      <c r="AH37" s="36"/>
      <c r="AI37" s="36"/>
      <c r="AJ37" s="36"/>
      <c r="AN37" s="35"/>
      <c r="AO37" s="35"/>
      <c r="AP37" s="35"/>
      <c r="AQ37" s="35"/>
      <c r="AR37" s="35"/>
      <c r="AS37" s="35"/>
      <c r="AU37" s="34"/>
      <c r="BB37" s="37"/>
    </row>
  </sheetData>
  <mergeCells count="24">
    <mergeCell ref="A3:A4"/>
    <mergeCell ref="BB3:BB4"/>
    <mergeCell ref="I3:I4"/>
    <mergeCell ref="K3:K4"/>
    <mergeCell ref="N3:O3"/>
    <mergeCell ref="AT3:AT4"/>
    <mergeCell ref="AY3:BA3"/>
    <mergeCell ref="AL3:AM3"/>
    <mergeCell ref="E3:E4"/>
    <mergeCell ref="B3:B4"/>
    <mergeCell ref="C3:D3"/>
    <mergeCell ref="AN3:AP3"/>
    <mergeCell ref="J3:J4"/>
    <mergeCell ref="AV3:AX3"/>
    <mergeCell ref="F3:H3"/>
    <mergeCell ref="AF3:AH3"/>
    <mergeCell ref="AC3:AE3"/>
    <mergeCell ref="AQ3:AS3"/>
    <mergeCell ref="AU3:AU4"/>
    <mergeCell ref="AI3:AK3"/>
    <mergeCell ref="M3:M4"/>
    <mergeCell ref="P3:T3"/>
    <mergeCell ref="U3:Y3"/>
    <mergeCell ref="Z3:AB3"/>
  </mergeCells>
  <phoneticPr fontId="2"/>
  <dataValidations count="9">
    <dataValidation type="list" allowBlank="1" showInputMessage="1" showErrorMessage="1" sqref="AU5:AU35" xr:uid="{00000000-0002-0000-0100-000000000000}">
      <formula1>"（選択して下さい）,要,否"</formula1>
    </dataValidation>
    <dataValidation type="list" allowBlank="1" showInputMessage="1" showErrorMessage="1" sqref="AT5:AT35" xr:uid="{00000000-0002-0000-0100-000001000000}">
      <formula1>"（選択して下さい）,別紙のとおり,－"</formula1>
    </dataValidation>
    <dataValidation type="list" allowBlank="1" showInputMessage="1" showErrorMessage="1" sqref="N6:O35" xr:uid="{00000000-0002-0000-0100-000002000000}">
      <formula1>"（選択して下さい）,－,標準,時間帯別,臨時,従量（自己託送）"</formula1>
    </dataValidation>
    <dataValidation type="list" allowBlank="1" showInputMessage="1" showErrorMessage="1" sqref="K5:K35" xr:uid="{00000000-0002-0000-0100-000003000000}">
      <formula1>"（選択して下さい）,供給地点の追加（新設）,供給地点の追加（既設・設備変更あり）,供給地点の追加（既設・設備変更なし）,供給地点の廃止（設備撤去なし）,供給地点の廃止（設備撤去あり）,契約電力の変更（設備変更あり）,契約電力の変更（設備変更なし）,契約電力の変更を伴わない設備変更,その他（需要者の名義変更など）"</formula1>
    </dataValidation>
    <dataValidation type="list" allowBlank="1" showInputMessage="1" showErrorMessage="1" sqref="J5:J35" xr:uid="{00000000-0002-0000-0100-000004000000}">
      <formula1>"商用,産業用"</formula1>
    </dataValidation>
    <dataValidation type="list" allowBlank="1" showInputMessage="1" showErrorMessage="1" sqref="M5:M35" xr:uid="{00000000-0002-0000-0100-000005000000}">
      <formula1>"（選択して下さい）,需要者に承諾いただいている"</formula1>
    </dataValidation>
    <dataValidation type="textLength" allowBlank="1" showInputMessage="1" showErrorMessage="1" error="22桁で入力してください。_x000a_" sqref="E5:E7" xr:uid="{00000000-0002-0000-0100-000006000000}">
      <formula1>22</formula1>
      <formula2>22</formula2>
    </dataValidation>
    <dataValidation type="textLength" allowBlank="1" showInputMessage="1" showErrorMessage="1" sqref="F5:F6" xr:uid="{00000000-0002-0000-0100-000007000000}">
      <formula1>7</formula1>
      <formula2>7</formula2>
    </dataValidation>
    <dataValidation type="list" allowBlank="1" showInputMessage="1" showErrorMessage="1" sqref="R6:R35 W6:W35" xr:uid="{00000000-0002-0000-0100-000008000000}">
      <formula1>"（選択して下さい）,交流単相２線式,交流単相３線式,交流三相２線式,交流三相３線式"</formula1>
    </dataValidation>
  </dataValidations>
  <pageMargins left="0.78740157480314965" right="0.78740157480314965" top="0.98425196850393704" bottom="0.98425196850393704" header="0.51181102362204722" footer="0.51181102362204722"/>
  <pageSetup paperSize="8" scale="50" orientation="landscape" r:id="rId1"/>
  <headerFooter alignWithMargins="0"/>
  <colBreaks count="1" manualBreakCount="1">
    <brk id="42" max="45" man="1"/>
  </col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18</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19</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20</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21</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22</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23</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24</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26</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26</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27</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AV42"/>
  <sheetViews>
    <sheetView zoomScale="70" zoomScaleNormal="70" workbookViewId="0">
      <selection activeCell="BH26" sqref="BH26"/>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61" width="2.125" style="1" customWidth="1"/>
    <col min="62" max="16384" width="9" style="1"/>
  </cols>
  <sheetData>
    <row r="1" spans="2:48" ht="18.600000000000001" customHeight="1">
      <c r="B1" s="282" t="s">
        <v>40</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row>
    <row r="2" spans="2:48" ht="9.75" customHeight="1">
      <c r="AS2" s="3"/>
      <c r="AT2" s="3"/>
      <c r="AU2" s="3"/>
      <c r="AV2" s="2"/>
    </row>
    <row r="3" spans="2:48" ht="15.75" customHeight="1">
      <c r="B3" s="284" t="s">
        <v>137</v>
      </c>
      <c r="C3" s="285"/>
      <c r="D3" s="285"/>
      <c r="E3" s="285"/>
      <c r="F3" s="285"/>
      <c r="G3" s="285"/>
      <c r="H3" s="285"/>
      <c r="I3" s="285"/>
      <c r="J3" s="285"/>
      <c r="K3" s="285"/>
      <c r="L3" s="285"/>
      <c r="M3" s="285"/>
      <c r="N3" s="286"/>
      <c r="O3" s="290" t="s">
        <v>116</v>
      </c>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2"/>
    </row>
    <row r="4" spans="2:48" ht="15.75" customHeight="1">
      <c r="B4" s="287"/>
      <c r="C4" s="288"/>
      <c r="D4" s="288"/>
      <c r="E4" s="288"/>
      <c r="F4" s="288"/>
      <c r="G4" s="288"/>
      <c r="H4" s="288"/>
      <c r="I4" s="288"/>
      <c r="J4" s="288"/>
      <c r="K4" s="288"/>
      <c r="L4" s="288"/>
      <c r="M4" s="288"/>
      <c r="N4" s="289"/>
      <c r="O4" s="293"/>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5"/>
    </row>
    <row r="5" spans="2:48" ht="23.25" customHeight="1">
      <c r="B5" s="296" t="s">
        <v>29</v>
      </c>
      <c r="C5" s="297"/>
      <c r="D5" s="297"/>
      <c r="E5" s="297"/>
      <c r="F5" s="297"/>
      <c r="G5" s="297"/>
      <c r="H5" s="297"/>
      <c r="I5" s="297"/>
      <c r="J5" s="297"/>
      <c r="K5" s="297"/>
      <c r="L5" s="297"/>
      <c r="M5" s="297"/>
      <c r="N5" s="298"/>
      <c r="O5" s="9">
        <v>0</v>
      </c>
      <c r="P5" s="10">
        <v>0</v>
      </c>
      <c r="Q5" s="10">
        <v>1</v>
      </c>
      <c r="R5" s="10">
        <v>2</v>
      </c>
      <c r="S5" s="10">
        <v>3</v>
      </c>
      <c r="T5" s="10">
        <v>1</v>
      </c>
      <c r="U5" s="10">
        <v>1</v>
      </c>
      <c r="V5" s="10">
        <v>1</v>
      </c>
      <c r="W5" s="10">
        <v>1</v>
      </c>
      <c r="X5" s="10">
        <v>2</v>
      </c>
      <c r="Y5" s="10">
        <v>2</v>
      </c>
      <c r="Z5" s="10">
        <v>2</v>
      </c>
      <c r="AA5" s="10">
        <v>2</v>
      </c>
      <c r="AB5" s="10">
        <v>8</v>
      </c>
      <c r="AC5" s="10">
        <v>0</v>
      </c>
      <c r="AD5" s="10">
        <v>1</v>
      </c>
      <c r="AE5" s="10"/>
      <c r="AF5" s="10"/>
      <c r="AG5" s="10"/>
      <c r="AH5" s="10"/>
      <c r="AI5" s="10"/>
      <c r="AJ5" s="10"/>
      <c r="AK5" s="10"/>
      <c r="AL5" s="10"/>
      <c r="AM5" s="10"/>
      <c r="AN5" s="10"/>
      <c r="AO5" s="10"/>
      <c r="AP5" s="10"/>
      <c r="AQ5" s="10"/>
      <c r="AR5" s="10"/>
      <c r="AS5" s="10"/>
      <c r="AT5" s="10"/>
      <c r="AU5" s="10"/>
      <c r="AV5" s="11"/>
    </row>
    <row r="6" spans="2:48" ht="18.600000000000001" customHeight="1">
      <c r="B6" s="173" t="s">
        <v>41</v>
      </c>
      <c r="C6" s="174"/>
      <c r="D6" s="174"/>
      <c r="E6" s="174"/>
      <c r="F6" s="174"/>
      <c r="G6" s="174"/>
      <c r="H6" s="174"/>
      <c r="I6" s="174"/>
      <c r="J6" s="174"/>
      <c r="K6" s="174"/>
      <c r="L6" s="174"/>
      <c r="M6" s="174"/>
      <c r="N6" s="175"/>
      <c r="O6" s="290" t="s">
        <v>117</v>
      </c>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2"/>
    </row>
    <row r="7" spans="2:48" ht="18.600000000000001" customHeight="1">
      <c r="B7" s="176"/>
      <c r="C7" s="177"/>
      <c r="D7" s="177"/>
      <c r="E7" s="177"/>
      <c r="F7" s="177"/>
      <c r="G7" s="177"/>
      <c r="H7" s="177"/>
      <c r="I7" s="177"/>
      <c r="J7" s="177"/>
      <c r="K7" s="177"/>
      <c r="L7" s="177"/>
      <c r="M7" s="177"/>
      <c r="N7" s="178"/>
      <c r="O7" s="293"/>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5"/>
    </row>
    <row r="8" spans="2:48" ht="17.25" customHeight="1">
      <c r="B8" s="173" t="s">
        <v>30</v>
      </c>
      <c r="C8" s="174"/>
      <c r="D8" s="174"/>
      <c r="E8" s="174"/>
      <c r="F8" s="174"/>
      <c r="G8" s="174"/>
      <c r="H8" s="174"/>
      <c r="I8" s="174"/>
      <c r="J8" s="174"/>
      <c r="K8" s="174"/>
      <c r="L8" s="174"/>
      <c r="M8" s="174"/>
      <c r="N8" s="175"/>
      <c r="O8" s="276" t="s">
        <v>118</v>
      </c>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8"/>
    </row>
    <row r="9" spans="2:48" ht="17.25" customHeight="1">
      <c r="B9" s="176"/>
      <c r="C9" s="177"/>
      <c r="D9" s="177"/>
      <c r="E9" s="177"/>
      <c r="F9" s="177"/>
      <c r="G9" s="177"/>
      <c r="H9" s="177"/>
      <c r="I9" s="177"/>
      <c r="J9" s="177"/>
      <c r="K9" s="177"/>
      <c r="L9" s="177"/>
      <c r="M9" s="177"/>
      <c r="N9" s="178"/>
      <c r="O9" s="279"/>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1"/>
    </row>
    <row r="10" spans="2:48" ht="15.75" customHeight="1">
      <c r="B10" s="189" t="s">
        <v>138</v>
      </c>
      <c r="C10" s="174"/>
      <c r="D10" s="174"/>
      <c r="E10" s="174"/>
      <c r="F10" s="174"/>
      <c r="G10" s="174"/>
      <c r="H10" s="174"/>
      <c r="I10" s="174"/>
      <c r="J10" s="174"/>
      <c r="K10" s="174"/>
      <c r="L10" s="174"/>
      <c r="M10" s="174"/>
      <c r="N10" s="175"/>
      <c r="O10" s="290" t="s">
        <v>58</v>
      </c>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2"/>
    </row>
    <row r="11" spans="2:48" ht="15.75" customHeight="1">
      <c r="B11" s="176"/>
      <c r="C11" s="177"/>
      <c r="D11" s="177"/>
      <c r="E11" s="177"/>
      <c r="F11" s="177"/>
      <c r="G11" s="177"/>
      <c r="H11" s="177"/>
      <c r="I11" s="177"/>
      <c r="J11" s="177"/>
      <c r="K11" s="177"/>
      <c r="L11" s="177"/>
      <c r="M11" s="177"/>
      <c r="N11" s="178"/>
      <c r="O11" s="293"/>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5"/>
    </row>
    <row r="12" spans="2:48" ht="18.600000000000001" customHeight="1">
      <c r="B12" s="308" t="s">
        <v>141</v>
      </c>
      <c r="C12" s="309"/>
      <c r="D12" s="309"/>
      <c r="E12" s="309"/>
      <c r="F12" s="309"/>
      <c r="G12" s="309"/>
      <c r="H12" s="309"/>
      <c r="I12" s="309"/>
      <c r="J12" s="309"/>
      <c r="K12" s="309"/>
      <c r="L12" s="309"/>
      <c r="M12" s="309"/>
      <c r="N12" s="310"/>
      <c r="O12" s="268" t="s">
        <v>59</v>
      </c>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70"/>
    </row>
    <row r="13" spans="2:48" ht="18.600000000000001" customHeight="1">
      <c r="B13" s="311"/>
      <c r="C13" s="312"/>
      <c r="D13" s="312"/>
      <c r="E13" s="312"/>
      <c r="F13" s="312"/>
      <c r="G13" s="312"/>
      <c r="H13" s="312"/>
      <c r="I13" s="312"/>
      <c r="J13" s="312"/>
      <c r="K13" s="312"/>
      <c r="L13" s="312"/>
      <c r="M13" s="312"/>
      <c r="N13" s="313"/>
      <c r="O13" s="271"/>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3"/>
    </row>
    <row r="14" spans="2:48" ht="24.75" customHeight="1">
      <c r="B14" s="173" t="s">
        <v>9</v>
      </c>
      <c r="C14" s="174"/>
      <c r="D14" s="174"/>
      <c r="E14" s="174"/>
      <c r="F14" s="174"/>
      <c r="G14" s="304"/>
      <c r="H14" s="253" t="s">
        <v>4</v>
      </c>
      <c r="I14" s="254"/>
      <c r="J14" s="254"/>
      <c r="K14" s="254"/>
      <c r="L14" s="254"/>
      <c r="M14" s="254"/>
      <c r="N14" s="255"/>
      <c r="O14" s="205" t="s">
        <v>12</v>
      </c>
      <c r="P14" s="206"/>
      <c r="Q14" s="206"/>
      <c r="R14" s="206"/>
      <c r="S14" s="307" t="s">
        <v>60</v>
      </c>
      <c r="T14" s="307"/>
      <c r="U14" s="307"/>
      <c r="V14" s="307"/>
      <c r="W14" s="307"/>
      <c r="X14" s="307"/>
      <c r="Y14" s="307"/>
      <c r="Z14" s="307"/>
      <c r="AA14" s="307"/>
      <c r="AB14" s="274"/>
      <c r="AC14" s="274"/>
      <c r="AD14" s="274"/>
      <c r="AE14" s="275"/>
      <c r="AF14" s="205" t="s">
        <v>13</v>
      </c>
      <c r="AG14" s="206"/>
      <c r="AH14" s="206"/>
      <c r="AI14" s="206"/>
      <c r="AJ14" s="307" t="s">
        <v>60</v>
      </c>
      <c r="AK14" s="307"/>
      <c r="AL14" s="307"/>
      <c r="AM14" s="307"/>
      <c r="AN14" s="307"/>
      <c r="AO14" s="307"/>
      <c r="AP14" s="307"/>
      <c r="AQ14" s="307"/>
      <c r="AR14" s="307"/>
      <c r="AS14" s="274"/>
      <c r="AT14" s="274"/>
      <c r="AU14" s="274"/>
      <c r="AV14" s="275"/>
    </row>
    <row r="15" spans="2:48" ht="24.75" customHeight="1">
      <c r="B15" s="190"/>
      <c r="C15" s="191"/>
      <c r="D15" s="191"/>
      <c r="E15" s="191"/>
      <c r="F15" s="191"/>
      <c r="G15" s="305"/>
      <c r="H15" s="227" t="s">
        <v>5</v>
      </c>
      <c r="I15" s="228"/>
      <c r="J15" s="228"/>
      <c r="K15" s="228"/>
      <c r="L15" s="228"/>
      <c r="M15" s="228"/>
      <c r="N15" s="229"/>
      <c r="O15" s="230" t="s">
        <v>12</v>
      </c>
      <c r="P15" s="231"/>
      <c r="Q15" s="231"/>
      <c r="R15" s="231"/>
      <c r="S15" s="256">
        <v>8400</v>
      </c>
      <c r="T15" s="256"/>
      <c r="U15" s="256"/>
      <c r="V15" s="256"/>
      <c r="W15" s="256"/>
      <c r="X15" s="256"/>
      <c r="Y15" s="256"/>
      <c r="Z15" s="256"/>
      <c r="AA15" s="256"/>
      <c r="AB15" s="233" t="s">
        <v>119</v>
      </c>
      <c r="AC15" s="233"/>
      <c r="AD15" s="233"/>
      <c r="AE15" s="234"/>
      <c r="AF15" s="230" t="s">
        <v>13</v>
      </c>
      <c r="AG15" s="231"/>
      <c r="AH15" s="231"/>
      <c r="AI15" s="231"/>
      <c r="AJ15" s="256">
        <v>8600</v>
      </c>
      <c r="AK15" s="256"/>
      <c r="AL15" s="256"/>
      <c r="AM15" s="256"/>
      <c r="AN15" s="256"/>
      <c r="AO15" s="256"/>
      <c r="AP15" s="256"/>
      <c r="AQ15" s="256"/>
      <c r="AR15" s="256"/>
      <c r="AS15" s="233" t="s">
        <v>120</v>
      </c>
      <c r="AT15" s="233"/>
      <c r="AU15" s="233"/>
      <c r="AV15" s="234"/>
    </row>
    <row r="16" spans="2:48" ht="24.75" customHeight="1">
      <c r="B16" s="190"/>
      <c r="C16" s="191"/>
      <c r="D16" s="191"/>
      <c r="E16" s="191"/>
      <c r="F16" s="191"/>
      <c r="G16" s="305"/>
      <c r="H16" s="299" t="s">
        <v>19</v>
      </c>
      <c r="I16" s="300"/>
      <c r="J16" s="300"/>
      <c r="K16" s="300"/>
      <c r="L16" s="300"/>
      <c r="M16" s="300"/>
      <c r="N16" s="301"/>
      <c r="O16" s="262" t="s">
        <v>12</v>
      </c>
      <c r="P16" s="263"/>
      <c r="Q16" s="263"/>
      <c r="R16" s="263"/>
      <c r="S16" s="302" t="s">
        <v>121</v>
      </c>
      <c r="T16" s="303"/>
      <c r="U16" s="303"/>
      <c r="V16" s="303"/>
      <c r="W16" s="303"/>
      <c r="X16" s="303"/>
      <c r="Y16" s="303"/>
      <c r="Z16" s="303"/>
      <c r="AA16" s="303"/>
      <c r="AB16" s="233" t="s">
        <v>120</v>
      </c>
      <c r="AC16" s="233"/>
      <c r="AD16" s="233"/>
      <c r="AE16" s="234"/>
      <c r="AF16" s="262" t="s">
        <v>13</v>
      </c>
      <c r="AG16" s="263"/>
      <c r="AH16" s="263"/>
      <c r="AI16" s="263"/>
      <c r="AJ16" s="302" t="s">
        <v>121</v>
      </c>
      <c r="AK16" s="303"/>
      <c r="AL16" s="303"/>
      <c r="AM16" s="303"/>
      <c r="AN16" s="303"/>
      <c r="AO16" s="303"/>
      <c r="AP16" s="303"/>
      <c r="AQ16" s="303"/>
      <c r="AR16" s="303"/>
      <c r="AS16" s="233" t="s">
        <v>120</v>
      </c>
      <c r="AT16" s="233"/>
      <c r="AU16" s="233"/>
      <c r="AV16" s="234"/>
    </row>
    <row r="17" spans="2:48" ht="24.75" customHeight="1">
      <c r="B17" s="190"/>
      <c r="C17" s="191"/>
      <c r="D17" s="191"/>
      <c r="E17" s="191"/>
      <c r="F17" s="191"/>
      <c r="G17" s="305"/>
      <c r="H17" s="265" t="s">
        <v>6</v>
      </c>
      <c r="I17" s="266"/>
      <c r="J17" s="266"/>
      <c r="K17" s="266"/>
      <c r="L17" s="266"/>
      <c r="M17" s="266"/>
      <c r="N17" s="267"/>
      <c r="O17" s="262" t="s">
        <v>12</v>
      </c>
      <c r="P17" s="263"/>
      <c r="Q17" s="263"/>
      <c r="R17" s="263"/>
      <c r="S17" s="264" t="s">
        <v>61</v>
      </c>
      <c r="T17" s="264"/>
      <c r="U17" s="264"/>
      <c r="V17" s="264"/>
      <c r="W17" s="264"/>
      <c r="X17" s="264"/>
      <c r="Y17" s="264"/>
      <c r="Z17" s="264"/>
      <c r="AA17" s="264"/>
      <c r="AB17" s="260"/>
      <c r="AC17" s="260"/>
      <c r="AD17" s="260"/>
      <c r="AE17" s="261"/>
      <c r="AF17" s="262" t="s">
        <v>13</v>
      </c>
      <c r="AG17" s="263"/>
      <c r="AH17" s="263"/>
      <c r="AI17" s="263"/>
      <c r="AJ17" s="264" t="s">
        <v>61</v>
      </c>
      <c r="AK17" s="264"/>
      <c r="AL17" s="264"/>
      <c r="AM17" s="264"/>
      <c r="AN17" s="264"/>
      <c r="AO17" s="264"/>
      <c r="AP17" s="264"/>
      <c r="AQ17" s="264"/>
      <c r="AR17" s="264"/>
      <c r="AS17" s="260"/>
      <c r="AT17" s="260"/>
      <c r="AU17" s="260"/>
      <c r="AV17" s="261"/>
    </row>
    <row r="18" spans="2:48" ht="24.75" customHeight="1">
      <c r="B18" s="190"/>
      <c r="C18" s="191"/>
      <c r="D18" s="191"/>
      <c r="E18" s="191"/>
      <c r="F18" s="191"/>
      <c r="G18" s="305"/>
      <c r="H18" s="265" t="s">
        <v>139</v>
      </c>
      <c r="I18" s="266"/>
      <c r="J18" s="266"/>
      <c r="K18" s="266"/>
      <c r="L18" s="266"/>
      <c r="M18" s="266"/>
      <c r="N18" s="267"/>
      <c r="O18" s="262" t="s">
        <v>12</v>
      </c>
      <c r="P18" s="263"/>
      <c r="Q18" s="263"/>
      <c r="R18" s="263"/>
      <c r="S18" s="264">
        <v>20000</v>
      </c>
      <c r="T18" s="264"/>
      <c r="U18" s="264"/>
      <c r="V18" s="264"/>
      <c r="W18" s="264"/>
      <c r="X18" s="264"/>
      <c r="Y18" s="264"/>
      <c r="Z18" s="264"/>
      <c r="AA18" s="264"/>
      <c r="AB18" s="250" t="s">
        <v>122</v>
      </c>
      <c r="AC18" s="250"/>
      <c r="AD18" s="250"/>
      <c r="AE18" s="251"/>
      <c r="AF18" s="262" t="s">
        <v>13</v>
      </c>
      <c r="AG18" s="263"/>
      <c r="AH18" s="263"/>
      <c r="AI18" s="263"/>
      <c r="AJ18" s="264">
        <v>20000</v>
      </c>
      <c r="AK18" s="264"/>
      <c r="AL18" s="264"/>
      <c r="AM18" s="264"/>
      <c r="AN18" s="264"/>
      <c r="AO18" s="264"/>
      <c r="AP18" s="264"/>
      <c r="AQ18" s="264"/>
      <c r="AR18" s="264"/>
      <c r="AS18" s="250" t="s">
        <v>122</v>
      </c>
      <c r="AT18" s="250"/>
      <c r="AU18" s="250"/>
      <c r="AV18" s="251"/>
    </row>
    <row r="19" spans="2:48" ht="24.75" customHeight="1">
      <c r="B19" s="176"/>
      <c r="C19" s="177"/>
      <c r="D19" s="177"/>
      <c r="E19" s="177"/>
      <c r="F19" s="177"/>
      <c r="G19" s="306"/>
      <c r="H19" s="239" t="s">
        <v>140</v>
      </c>
      <c r="I19" s="240"/>
      <c r="J19" s="240"/>
      <c r="K19" s="240"/>
      <c r="L19" s="240"/>
      <c r="M19" s="240"/>
      <c r="N19" s="241"/>
      <c r="O19" s="235" t="s">
        <v>12</v>
      </c>
      <c r="P19" s="236"/>
      <c r="Q19" s="236"/>
      <c r="R19" s="236"/>
      <c r="S19" s="252">
        <v>6000</v>
      </c>
      <c r="T19" s="252"/>
      <c r="U19" s="252"/>
      <c r="V19" s="252"/>
      <c r="W19" s="252"/>
      <c r="X19" s="252"/>
      <c r="Y19" s="252"/>
      <c r="Z19" s="252"/>
      <c r="AA19" s="252"/>
      <c r="AB19" s="248" t="s">
        <v>122</v>
      </c>
      <c r="AC19" s="248"/>
      <c r="AD19" s="248"/>
      <c r="AE19" s="249"/>
      <c r="AF19" s="235" t="s">
        <v>13</v>
      </c>
      <c r="AG19" s="236"/>
      <c r="AH19" s="236"/>
      <c r="AI19" s="236"/>
      <c r="AJ19" s="252">
        <v>6000</v>
      </c>
      <c r="AK19" s="252"/>
      <c r="AL19" s="252"/>
      <c r="AM19" s="252"/>
      <c r="AN19" s="252"/>
      <c r="AO19" s="252"/>
      <c r="AP19" s="252"/>
      <c r="AQ19" s="252"/>
      <c r="AR19" s="252"/>
      <c r="AS19" s="248" t="s">
        <v>122</v>
      </c>
      <c r="AT19" s="248"/>
      <c r="AU19" s="248"/>
      <c r="AV19" s="249"/>
    </row>
    <row r="20" spans="2:48" ht="24.75" customHeight="1">
      <c r="B20" s="173" t="s">
        <v>10</v>
      </c>
      <c r="C20" s="242"/>
      <c r="D20" s="242"/>
      <c r="E20" s="242"/>
      <c r="F20" s="242"/>
      <c r="G20" s="258"/>
      <c r="H20" s="253" t="s">
        <v>5</v>
      </c>
      <c r="I20" s="254"/>
      <c r="J20" s="254"/>
      <c r="K20" s="254"/>
      <c r="L20" s="254"/>
      <c r="M20" s="254"/>
      <c r="N20" s="255"/>
      <c r="O20" s="205" t="s">
        <v>12</v>
      </c>
      <c r="P20" s="206"/>
      <c r="Q20" s="206"/>
      <c r="R20" s="206"/>
      <c r="S20" s="207">
        <v>7700</v>
      </c>
      <c r="T20" s="207"/>
      <c r="U20" s="207"/>
      <c r="V20" s="207"/>
      <c r="W20" s="207"/>
      <c r="X20" s="207"/>
      <c r="Y20" s="207"/>
      <c r="Z20" s="207"/>
      <c r="AA20" s="207"/>
      <c r="AB20" s="237" t="s">
        <v>120</v>
      </c>
      <c r="AC20" s="237"/>
      <c r="AD20" s="237"/>
      <c r="AE20" s="238"/>
      <c r="AF20" s="205" t="s">
        <v>13</v>
      </c>
      <c r="AG20" s="206"/>
      <c r="AH20" s="206"/>
      <c r="AI20" s="206"/>
      <c r="AJ20" s="207">
        <v>7900</v>
      </c>
      <c r="AK20" s="207"/>
      <c r="AL20" s="207"/>
      <c r="AM20" s="207"/>
      <c r="AN20" s="207"/>
      <c r="AO20" s="207"/>
      <c r="AP20" s="207"/>
      <c r="AQ20" s="207"/>
      <c r="AR20" s="207"/>
      <c r="AS20" s="237" t="s">
        <v>120</v>
      </c>
      <c r="AT20" s="237"/>
      <c r="AU20" s="237"/>
      <c r="AV20" s="238"/>
    </row>
    <row r="21" spans="2:48" ht="24.75" customHeight="1">
      <c r="B21" s="243"/>
      <c r="C21" s="244"/>
      <c r="D21" s="244"/>
      <c r="E21" s="244"/>
      <c r="F21" s="244"/>
      <c r="G21" s="259"/>
      <c r="H21" s="227" t="s">
        <v>139</v>
      </c>
      <c r="I21" s="228"/>
      <c r="J21" s="228"/>
      <c r="K21" s="228"/>
      <c r="L21" s="228"/>
      <c r="M21" s="228"/>
      <c r="N21" s="229"/>
      <c r="O21" s="230" t="s">
        <v>12</v>
      </c>
      <c r="P21" s="231"/>
      <c r="Q21" s="231"/>
      <c r="R21" s="231"/>
      <c r="S21" s="256">
        <v>20000</v>
      </c>
      <c r="T21" s="256"/>
      <c r="U21" s="256"/>
      <c r="V21" s="256"/>
      <c r="W21" s="256"/>
      <c r="X21" s="256"/>
      <c r="Y21" s="256"/>
      <c r="Z21" s="256"/>
      <c r="AA21" s="256"/>
      <c r="AB21" s="233" t="s">
        <v>122</v>
      </c>
      <c r="AC21" s="233"/>
      <c r="AD21" s="233"/>
      <c r="AE21" s="234"/>
      <c r="AF21" s="230" t="s">
        <v>13</v>
      </c>
      <c r="AG21" s="231"/>
      <c r="AH21" s="231"/>
      <c r="AI21" s="231"/>
      <c r="AJ21" s="256">
        <v>20000</v>
      </c>
      <c r="AK21" s="256"/>
      <c r="AL21" s="256"/>
      <c r="AM21" s="256"/>
      <c r="AN21" s="256"/>
      <c r="AO21" s="256"/>
      <c r="AP21" s="256"/>
      <c r="AQ21" s="256"/>
      <c r="AR21" s="256"/>
      <c r="AS21" s="233" t="s">
        <v>122</v>
      </c>
      <c r="AT21" s="233"/>
      <c r="AU21" s="233"/>
      <c r="AV21" s="234"/>
    </row>
    <row r="22" spans="2:48" ht="24.75" customHeight="1">
      <c r="B22" s="243"/>
      <c r="C22" s="244"/>
      <c r="D22" s="244"/>
      <c r="E22" s="244"/>
      <c r="F22" s="244"/>
      <c r="G22" s="259"/>
      <c r="H22" s="239" t="s">
        <v>140</v>
      </c>
      <c r="I22" s="240"/>
      <c r="J22" s="240"/>
      <c r="K22" s="240"/>
      <c r="L22" s="240"/>
      <c r="M22" s="240"/>
      <c r="N22" s="241"/>
      <c r="O22" s="235" t="s">
        <v>12</v>
      </c>
      <c r="P22" s="236"/>
      <c r="Q22" s="236"/>
      <c r="R22" s="236"/>
      <c r="S22" s="252">
        <v>20000</v>
      </c>
      <c r="T22" s="252"/>
      <c r="U22" s="252"/>
      <c r="V22" s="252"/>
      <c r="W22" s="252"/>
      <c r="X22" s="252"/>
      <c r="Y22" s="252"/>
      <c r="Z22" s="252"/>
      <c r="AA22" s="252"/>
      <c r="AB22" s="248" t="s">
        <v>122</v>
      </c>
      <c r="AC22" s="248"/>
      <c r="AD22" s="248"/>
      <c r="AE22" s="249"/>
      <c r="AF22" s="235" t="s">
        <v>13</v>
      </c>
      <c r="AG22" s="236"/>
      <c r="AH22" s="236"/>
      <c r="AI22" s="236"/>
      <c r="AJ22" s="252">
        <v>20000</v>
      </c>
      <c r="AK22" s="252"/>
      <c r="AL22" s="252"/>
      <c r="AM22" s="252"/>
      <c r="AN22" s="252"/>
      <c r="AO22" s="252"/>
      <c r="AP22" s="252"/>
      <c r="AQ22" s="252"/>
      <c r="AR22" s="252"/>
      <c r="AS22" s="248" t="s">
        <v>122</v>
      </c>
      <c r="AT22" s="248"/>
      <c r="AU22" s="248"/>
      <c r="AV22" s="249"/>
    </row>
    <row r="23" spans="2:48" ht="24.75" customHeight="1">
      <c r="B23" s="173" t="s">
        <v>11</v>
      </c>
      <c r="C23" s="242"/>
      <c r="D23" s="242"/>
      <c r="E23" s="242"/>
      <c r="F23" s="242"/>
      <c r="G23" s="242"/>
      <c r="H23" s="253" t="s">
        <v>5</v>
      </c>
      <c r="I23" s="254"/>
      <c r="J23" s="254"/>
      <c r="K23" s="254"/>
      <c r="L23" s="254"/>
      <c r="M23" s="254"/>
      <c r="N23" s="255"/>
      <c r="O23" s="205" t="s">
        <v>12</v>
      </c>
      <c r="P23" s="206"/>
      <c r="Q23" s="206"/>
      <c r="R23" s="206"/>
      <c r="S23" s="257"/>
      <c r="T23" s="257"/>
      <c r="U23" s="257"/>
      <c r="V23" s="257"/>
      <c r="W23" s="257"/>
      <c r="X23" s="257"/>
      <c r="Y23" s="257"/>
      <c r="Z23" s="257"/>
      <c r="AA23" s="257"/>
      <c r="AB23" s="237" t="s">
        <v>120</v>
      </c>
      <c r="AC23" s="237"/>
      <c r="AD23" s="237"/>
      <c r="AE23" s="238"/>
      <c r="AF23" s="205" t="s">
        <v>13</v>
      </c>
      <c r="AG23" s="206"/>
      <c r="AH23" s="206"/>
      <c r="AI23" s="206"/>
      <c r="AJ23" s="257"/>
      <c r="AK23" s="257"/>
      <c r="AL23" s="257"/>
      <c r="AM23" s="257"/>
      <c r="AN23" s="257"/>
      <c r="AO23" s="257"/>
      <c r="AP23" s="257"/>
      <c r="AQ23" s="257"/>
      <c r="AR23" s="257"/>
      <c r="AS23" s="237" t="s">
        <v>120</v>
      </c>
      <c r="AT23" s="237"/>
      <c r="AU23" s="237"/>
      <c r="AV23" s="238"/>
    </row>
    <row r="24" spans="2:48" ht="24.75" customHeight="1">
      <c r="B24" s="243"/>
      <c r="C24" s="244"/>
      <c r="D24" s="244"/>
      <c r="E24" s="244"/>
      <c r="F24" s="244"/>
      <c r="G24" s="244"/>
      <c r="H24" s="227" t="s">
        <v>139</v>
      </c>
      <c r="I24" s="228"/>
      <c r="J24" s="228"/>
      <c r="K24" s="228"/>
      <c r="L24" s="228"/>
      <c r="M24" s="228"/>
      <c r="N24" s="229"/>
      <c r="O24" s="230" t="s">
        <v>12</v>
      </c>
      <c r="P24" s="231"/>
      <c r="Q24" s="231"/>
      <c r="R24" s="231"/>
      <c r="S24" s="232"/>
      <c r="T24" s="232"/>
      <c r="U24" s="232"/>
      <c r="V24" s="232"/>
      <c r="W24" s="232"/>
      <c r="X24" s="232"/>
      <c r="Y24" s="232"/>
      <c r="Z24" s="232"/>
      <c r="AA24" s="232"/>
      <c r="AB24" s="233" t="s">
        <v>122</v>
      </c>
      <c r="AC24" s="233"/>
      <c r="AD24" s="233"/>
      <c r="AE24" s="234"/>
      <c r="AF24" s="230" t="s">
        <v>13</v>
      </c>
      <c r="AG24" s="231"/>
      <c r="AH24" s="231"/>
      <c r="AI24" s="231"/>
      <c r="AJ24" s="232"/>
      <c r="AK24" s="232"/>
      <c r="AL24" s="232"/>
      <c r="AM24" s="232"/>
      <c r="AN24" s="232"/>
      <c r="AO24" s="232"/>
      <c r="AP24" s="232"/>
      <c r="AQ24" s="232"/>
      <c r="AR24" s="232"/>
      <c r="AS24" s="233" t="s">
        <v>122</v>
      </c>
      <c r="AT24" s="233"/>
      <c r="AU24" s="233"/>
      <c r="AV24" s="234"/>
    </row>
    <row r="25" spans="2:48" ht="24.75" customHeight="1">
      <c r="B25" s="245"/>
      <c r="C25" s="246"/>
      <c r="D25" s="246"/>
      <c r="E25" s="246"/>
      <c r="F25" s="246"/>
      <c r="G25" s="246"/>
      <c r="H25" s="239" t="s">
        <v>140</v>
      </c>
      <c r="I25" s="240"/>
      <c r="J25" s="240"/>
      <c r="K25" s="240"/>
      <c r="L25" s="240"/>
      <c r="M25" s="240"/>
      <c r="N25" s="241"/>
      <c r="O25" s="235" t="s">
        <v>12</v>
      </c>
      <c r="P25" s="236"/>
      <c r="Q25" s="236"/>
      <c r="R25" s="236"/>
      <c r="S25" s="247"/>
      <c r="T25" s="247"/>
      <c r="U25" s="247"/>
      <c r="V25" s="247"/>
      <c r="W25" s="247"/>
      <c r="X25" s="247"/>
      <c r="Y25" s="247"/>
      <c r="Z25" s="247"/>
      <c r="AA25" s="247"/>
      <c r="AB25" s="248" t="s">
        <v>122</v>
      </c>
      <c r="AC25" s="248"/>
      <c r="AD25" s="248"/>
      <c r="AE25" s="249"/>
      <c r="AF25" s="235" t="s">
        <v>13</v>
      </c>
      <c r="AG25" s="236"/>
      <c r="AH25" s="236"/>
      <c r="AI25" s="236"/>
      <c r="AJ25" s="247"/>
      <c r="AK25" s="247"/>
      <c r="AL25" s="247"/>
      <c r="AM25" s="247"/>
      <c r="AN25" s="247"/>
      <c r="AO25" s="247"/>
      <c r="AP25" s="247"/>
      <c r="AQ25" s="247"/>
      <c r="AR25" s="247"/>
      <c r="AS25" s="248" t="s">
        <v>122</v>
      </c>
      <c r="AT25" s="248"/>
      <c r="AU25" s="248"/>
      <c r="AV25" s="249"/>
    </row>
    <row r="26" spans="2:48" ht="24.75" customHeight="1">
      <c r="B26" s="219" t="s">
        <v>7</v>
      </c>
      <c r="C26" s="220"/>
      <c r="D26" s="220"/>
      <c r="E26" s="220"/>
      <c r="F26" s="220"/>
      <c r="G26" s="220"/>
      <c r="H26" s="220"/>
      <c r="I26" s="220"/>
      <c r="J26" s="220"/>
      <c r="K26" s="220"/>
      <c r="L26" s="220"/>
      <c r="M26" s="220"/>
      <c r="N26" s="221"/>
      <c r="O26" s="224" t="s">
        <v>12</v>
      </c>
      <c r="P26" s="225"/>
      <c r="Q26" s="225"/>
      <c r="R26" s="225"/>
      <c r="S26" s="226"/>
      <c r="T26" s="226"/>
      <c r="U26" s="226"/>
      <c r="V26" s="226"/>
      <c r="W26" s="226"/>
      <c r="X26" s="226"/>
      <c r="Y26" s="226"/>
      <c r="Z26" s="226"/>
      <c r="AA26" s="226"/>
      <c r="AB26" s="222" t="s">
        <v>120</v>
      </c>
      <c r="AC26" s="222"/>
      <c r="AD26" s="222"/>
      <c r="AE26" s="223"/>
      <c r="AF26" s="224" t="s">
        <v>13</v>
      </c>
      <c r="AG26" s="225"/>
      <c r="AH26" s="225"/>
      <c r="AI26" s="225"/>
      <c r="AJ26" s="226"/>
      <c r="AK26" s="226"/>
      <c r="AL26" s="226"/>
      <c r="AM26" s="226"/>
      <c r="AN26" s="226"/>
      <c r="AO26" s="226"/>
      <c r="AP26" s="226"/>
      <c r="AQ26" s="226"/>
      <c r="AR26" s="226"/>
      <c r="AS26" s="222" t="s">
        <v>120</v>
      </c>
      <c r="AT26" s="222"/>
      <c r="AU26" s="222"/>
      <c r="AV26" s="223"/>
    </row>
    <row r="27" spans="2:48" ht="24.75" customHeight="1">
      <c r="B27" s="219" t="s">
        <v>14</v>
      </c>
      <c r="C27" s="220"/>
      <c r="D27" s="220"/>
      <c r="E27" s="220"/>
      <c r="F27" s="220"/>
      <c r="G27" s="220"/>
      <c r="H27" s="220"/>
      <c r="I27" s="220"/>
      <c r="J27" s="220"/>
      <c r="K27" s="220"/>
      <c r="L27" s="220"/>
      <c r="M27" s="220"/>
      <c r="N27" s="221"/>
      <c r="O27" s="224" t="s">
        <v>12</v>
      </c>
      <c r="P27" s="225"/>
      <c r="Q27" s="225"/>
      <c r="R27" s="225"/>
      <c r="S27" s="226"/>
      <c r="T27" s="226"/>
      <c r="U27" s="226"/>
      <c r="V27" s="226"/>
      <c r="W27" s="226"/>
      <c r="X27" s="226"/>
      <c r="Y27" s="226"/>
      <c r="Z27" s="226"/>
      <c r="AA27" s="226"/>
      <c r="AB27" s="222" t="s">
        <v>123</v>
      </c>
      <c r="AC27" s="222"/>
      <c r="AD27" s="222"/>
      <c r="AE27" s="223"/>
      <c r="AF27" s="224" t="s">
        <v>13</v>
      </c>
      <c r="AG27" s="225"/>
      <c r="AH27" s="225"/>
      <c r="AI27" s="225"/>
      <c r="AJ27" s="226"/>
      <c r="AK27" s="226"/>
      <c r="AL27" s="226"/>
      <c r="AM27" s="226"/>
      <c r="AN27" s="226"/>
      <c r="AO27" s="226"/>
      <c r="AP27" s="226"/>
      <c r="AQ27" s="226"/>
      <c r="AR27" s="226"/>
      <c r="AS27" s="222" t="s">
        <v>124</v>
      </c>
      <c r="AT27" s="222"/>
      <c r="AU27" s="222"/>
      <c r="AV27" s="223"/>
    </row>
    <row r="28" spans="2:48" ht="24.75" customHeight="1">
      <c r="B28" s="219" t="s">
        <v>15</v>
      </c>
      <c r="C28" s="220"/>
      <c r="D28" s="220"/>
      <c r="E28" s="220"/>
      <c r="F28" s="220"/>
      <c r="G28" s="220"/>
      <c r="H28" s="220"/>
      <c r="I28" s="220"/>
      <c r="J28" s="220"/>
      <c r="K28" s="220"/>
      <c r="L28" s="220"/>
      <c r="M28" s="220"/>
      <c r="N28" s="221"/>
      <c r="O28" s="224" t="s">
        <v>12</v>
      </c>
      <c r="P28" s="225"/>
      <c r="Q28" s="225"/>
      <c r="R28" s="225"/>
      <c r="S28" s="210">
        <v>11000</v>
      </c>
      <c r="T28" s="210"/>
      <c r="U28" s="210"/>
      <c r="V28" s="210"/>
      <c r="W28" s="210"/>
      <c r="X28" s="210"/>
      <c r="Y28" s="210"/>
      <c r="Z28" s="210"/>
      <c r="AA28" s="210"/>
      <c r="AB28" s="222" t="s">
        <v>125</v>
      </c>
      <c r="AC28" s="222"/>
      <c r="AD28" s="222"/>
      <c r="AE28" s="223"/>
      <c r="AF28" s="224" t="s">
        <v>13</v>
      </c>
      <c r="AG28" s="225"/>
      <c r="AH28" s="225"/>
      <c r="AI28" s="225"/>
      <c r="AJ28" s="210">
        <v>12000</v>
      </c>
      <c r="AK28" s="210"/>
      <c r="AL28" s="210"/>
      <c r="AM28" s="210"/>
      <c r="AN28" s="210"/>
      <c r="AO28" s="210"/>
      <c r="AP28" s="210"/>
      <c r="AQ28" s="210"/>
      <c r="AR28" s="210"/>
      <c r="AS28" s="222" t="s">
        <v>125</v>
      </c>
      <c r="AT28" s="222"/>
      <c r="AU28" s="222"/>
      <c r="AV28" s="223"/>
    </row>
    <row r="29" spans="2:48" ht="24.75" customHeight="1">
      <c r="B29" s="202" t="s">
        <v>18</v>
      </c>
      <c r="C29" s="203"/>
      <c r="D29" s="203"/>
      <c r="E29" s="203"/>
      <c r="F29" s="203"/>
      <c r="G29" s="203"/>
      <c r="H29" s="203"/>
      <c r="I29" s="203"/>
      <c r="J29" s="203"/>
      <c r="K29" s="203"/>
      <c r="L29" s="203"/>
      <c r="M29" s="203"/>
      <c r="N29" s="204"/>
      <c r="O29" s="205" t="s">
        <v>12</v>
      </c>
      <c r="P29" s="206"/>
      <c r="Q29" s="206"/>
      <c r="R29" s="206"/>
      <c r="S29" s="207">
        <v>1000</v>
      </c>
      <c r="T29" s="207"/>
      <c r="U29" s="207"/>
      <c r="V29" s="207"/>
      <c r="W29" s="207"/>
      <c r="X29" s="207"/>
      <c r="Y29" s="207"/>
      <c r="Z29" s="207"/>
      <c r="AA29" s="207"/>
      <c r="AB29" s="208" t="s">
        <v>125</v>
      </c>
      <c r="AC29" s="208"/>
      <c r="AD29" s="208"/>
      <c r="AE29" s="209"/>
      <c r="AF29" s="205" t="s">
        <v>13</v>
      </c>
      <c r="AG29" s="206"/>
      <c r="AH29" s="206"/>
      <c r="AI29" s="206"/>
      <c r="AJ29" s="207">
        <v>1000</v>
      </c>
      <c r="AK29" s="207"/>
      <c r="AL29" s="207"/>
      <c r="AM29" s="207"/>
      <c r="AN29" s="207"/>
      <c r="AO29" s="207"/>
      <c r="AP29" s="207"/>
      <c r="AQ29" s="207"/>
      <c r="AR29" s="207"/>
      <c r="AS29" s="208" t="s">
        <v>125</v>
      </c>
      <c r="AT29" s="208"/>
      <c r="AU29" s="208"/>
      <c r="AV29" s="209"/>
    </row>
    <row r="30" spans="2:48" ht="33.75" customHeight="1">
      <c r="B30" s="202" t="s">
        <v>16</v>
      </c>
      <c r="C30" s="203"/>
      <c r="D30" s="203"/>
      <c r="E30" s="203"/>
      <c r="F30" s="203"/>
      <c r="G30" s="203"/>
      <c r="H30" s="203"/>
      <c r="I30" s="203"/>
      <c r="J30" s="203"/>
      <c r="K30" s="203"/>
      <c r="L30" s="203"/>
      <c r="M30" s="203"/>
      <c r="N30" s="204"/>
      <c r="O30" s="216" t="s">
        <v>62</v>
      </c>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8"/>
    </row>
    <row r="31" spans="2:48" ht="21.75" customHeight="1">
      <c r="B31" s="219" t="s">
        <v>8</v>
      </c>
      <c r="C31" s="220"/>
      <c r="D31" s="220"/>
      <c r="E31" s="220"/>
      <c r="F31" s="220"/>
      <c r="G31" s="220"/>
      <c r="H31" s="220"/>
      <c r="I31" s="220"/>
      <c r="J31" s="220"/>
      <c r="K31" s="220"/>
      <c r="L31" s="220"/>
      <c r="M31" s="220"/>
      <c r="N31" s="221"/>
      <c r="O31" s="216" t="s">
        <v>21</v>
      </c>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8"/>
    </row>
    <row r="32" spans="2:48" ht="18.600000000000001" customHeight="1">
      <c r="B32" s="173" t="s">
        <v>2</v>
      </c>
      <c r="C32" s="211"/>
      <c r="D32" s="211"/>
      <c r="E32" s="211"/>
      <c r="F32" s="211"/>
      <c r="G32" s="211"/>
      <c r="H32" s="211"/>
      <c r="I32" s="211"/>
      <c r="J32" s="211"/>
      <c r="K32" s="211"/>
      <c r="L32" s="211"/>
      <c r="M32" s="211"/>
      <c r="N32" s="212"/>
      <c r="O32" s="179" t="s">
        <v>46</v>
      </c>
      <c r="P32" s="180"/>
      <c r="Q32" s="180"/>
      <c r="R32" s="180"/>
      <c r="S32" s="180"/>
      <c r="T32" s="180"/>
      <c r="U32" s="180"/>
      <c r="V32" s="181"/>
      <c r="W32" s="12" t="s">
        <v>27</v>
      </c>
      <c r="X32" s="6"/>
      <c r="Y32" s="6"/>
      <c r="Z32" s="6"/>
      <c r="AA32" s="6"/>
      <c r="AB32" s="6"/>
      <c r="AC32" s="6"/>
      <c r="AD32" s="6"/>
      <c r="AE32" s="8"/>
      <c r="AF32" s="182" t="s">
        <v>47</v>
      </c>
      <c r="AG32" s="180"/>
      <c r="AH32" s="180"/>
      <c r="AI32" s="180"/>
      <c r="AJ32" s="180"/>
      <c r="AK32" s="180"/>
      <c r="AL32" s="180"/>
      <c r="AM32" s="181"/>
      <c r="AN32" s="12" t="s">
        <v>126</v>
      </c>
      <c r="AO32" s="6"/>
      <c r="AP32" s="6"/>
      <c r="AQ32" s="6"/>
      <c r="AR32" s="6"/>
      <c r="AS32" s="6"/>
      <c r="AT32" s="6"/>
      <c r="AU32" s="6"/>
      <c r="AV32" s="7"/>
    </row>
    <row r="33" spans="2:48" ht="18.600000000000001" customHeight="1">
      <c r="B33" s="213"/>
      <c r="C33" s="214"/>
      <c r="D33" s="214"/>
      <c r="E33" s="214"/>
      <c r="F33" s="214"/>
      <c r="G33" s="214"/>
      <c r="H33" s="214"/>
      <c r="I33" s="214"/>
      <c r="J33" s="214"/>
      <c r="K33" s="214"/>
      <c r="L33" s="214"/>
      <c r="M33" s="214"/>
      <c r="N33" s="215"/>
      <c r="O33" s="183" t="s">
        <v>0</v>
      </c>
      <c r="P33" s="184"/>
      <c r="Q33" s="184"/>
      <c r="R33" s="184"/>
      <c r="S33" s="184"/>
      <c r="T33" s="184"/>
      <c r="U33" s="184"/>
      <c r="V33" s="185"/>
      <c r="W33" s="186" t="s">
        <v>127</v>
      </c>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8"/>
    </row>
    <row r="34" spans="2:48" ht="18.600000000000001" customHeight="1">
      <c r="B34" s="173" t="s">
        <v>3</v>
      </c>
      <c r="C34" s="174"/>
      <c r="D34" s="174"/>
      <c r="E34" s="174"/>
      <c r="F34" s="174"/>
      <c r="G34" s="174"/>
      <c r="H34" s="174"/>
      <c r="I34" s="174"/>
      <c r="J34" s="174"/>
      <c r="K34" s="174"/>
      <c r="L34" s="174"/>
      <c r="M34" s="174"/>
      <c r="N34" s="175"/>
      <c r="O34" s="179" t="s">
        <v>46</v>
      </c>
      <c r="P34" s="180"/>
      <c r="Q34" s="180"/>
      <c r="R34" s="180"/>
      <c r="S34" s="180"/>
      <c r="T34" s="180"/>
      <c r="U34" s="180"/>
      <c r="V34" s="181"/>
      <c r="W34" s="12" t="s">
        <v>63</v>
      </c>
      <c r="X34" s="6"/>
      <c r="Y34" s="6"/>
      <c r="Z34" s="6"/>
      <c r="AA34" s="6"/>
      <c r="AB34" s="6"/>
      <c r="AC34" s="6"/>
      <c r="AD34" s="6"/>
      <c r="AE34" s="6"/>
      <c r="AF34" s="182" t="s">
        <v>47</v>
      </c>
      <c r="AG34" s="180"/>
      <c r="AH34" s="180"/>
      <c r="AI34" s="180"/>
      <c r="AJ34" s="180"/>
      <c r="AK34" s="180"/>
      <c r="AL34" s="180"/>
      <c r="AM34" s="181"/>
      <c r="AN34" s="12" t="s">
        <v>128</v>
      </c>
      <c r="AO34" s="6"/>
      <c r="AP34" s="6"/>
      <c r="AQ34" s="6"/>
      <c r="AR34" s="6"/>
      <c r="AS34" s="6"/>
      <c r="AT34" s="6"/>
      <c r="AU34" s="6"/>
      <c r="AV34" s="7"/>
    </row>
    <row r="35" spans="2:48" ht="18.600000000000001" customHeight="1">
      <c r="B35" s="176"/>
      <c r="C35" s="177"/>
      <c r="D35" s="177"/>
      <c r="E35" s="177"/>
      <c r="F35" s="177"/>
      <c r="G35" s="177"/>
      <c r="H35" s="177"/>
      <c r="I35" s="177"/>
      <c r="J35" s="177"/>
      <c r="K35" s="177"/>
      <c r="L35" s="177"/>
      <c r="M35" s="177"/>
      <c r="N35" s="178"/>
      <c r="O35" s="183" t="s">
        <v>0</v>
      </c>
      <c r="P35" s="184"/>
      <c r="Q35" s="184"/>
      <c r="R35" s="184"/>
      <c r="S35" s="184"/>
      <c r="T35" s="184"/>
      <c r="U35" s="184"/>
      <c r="V35" s="185"/>
      <c r="W35" s="186" t="s">
        <v>127</v>
      </c>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8"/>
    </row>
    <row r="36" spans="2:48" ht="18.600000000000001" customHeight="1">
      <c r="B36" s="189" t="s">
        <v>1</v>
      </c>
      <c r="C36" s="174"/>
      <c r="D36" s="174"/>
      <c r="E36" s="174"/>
      <c r="F36" s="174"/>
      <c r="G36" s="174"/>
      <c r="H36" s="174"/>
      <c r="I36" s="174"/>
      <c r="J36" s="174"/>
      <c r="K36" s="174"/>
      <c r="L36" s="174"/>
      <c r="M36" s="174"/>
      <c r="N36" s="175"/>
      <c r="O36" s="193" t="s">
        <v>64</v>
      </c>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5"/>
    </row>
    <row r="37" spans="2:48" ht="18.600000000000001" customHeight="1">
      <c r="B37" s="190"/>
      <c r="C37" s="191"/>
      <c r="D37" s="191"/>
      <c r="E37" s="191"/>
      <c r="F37" s="191"/>
      <c r="G37" s="191"/>
      <c r="H37" s="191"/>
      <c r="I37" s="191"/>
      <c r="J37" s="191"/>
      <c r="K37" s="191"/>
      <c r="L37" s="191"/>
      <c r="M37" s="191"/>
      <c r="N37" s="192"/>
      <c r="O37" s="196"/>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8"/>
    </row>
    <row r="38" spans="2:48" ht="18.600000000000001" customHeight="1">
      <c r="B38" s="190"/>
      <c r="C38" s="191"/>
      <c r="D38" s="191"/>
      <c r="E38" s="191"/>
      <c r="F38" s="191"/>
      <c r="G38" s="191"/>
      <c r="H38" s="191"/>
      <c r="I38" s="191"/>
      <c r="J38" s="191"/>
      <c r="K38" s="191"/>
      <c r="L38" s="191"/>
      <c r="M38" s="191"/>
      <c r="N38" s="192"/>
      <c r="O38" s="199"/>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1"/>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68"/>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70"/>
    </row>
    <row r="41" spans="2:48" ht="18.600000000000001" customHeight="1">
      <c r="B41" s="171" t="s">
        <v>20</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row>
    <row r="42" spans="2:48" ht="18.600000000000001" customHeight="1">
      <c r="B42" s="172" t="s">
        <v>129</v>
      </c>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row>
  </sheetData>
  <mergeCells count="149">
    <mergeCell ref="B8:N9"/>
    <mergeCell ref="O8:AV9"/>
    <mergeCell ref="B1:AV1"/>
    <mergeCell ref="B3:N4"/>
    <mergeCell ref="O3:AV4"/>
    <mergeCell ref="B5:N5"/>
    <mergeCell ref="B6:N7"/>
    <mergeCell ref="O6:AV7"/>
    <mergeCell ref="AB16:AE16"/>
    <mergeCell ref="AJ15:AR15"/>
    <mergeCell ref="AS15:AV15"/>
    <mergeCell ref="AF16:AI16"/>
    <mergeCell ref="H16:N16"/>
    <mergeCell ref="O16:R16"/>
    <mergeCell ref="S16:AA16"/>
    <mergeCell ref="B10:N11"/>
    <mergeCell ref="O10:AV11"/>
    <mergeCell ref="AF14:AI14"/>
    <mergeCell ref="B14:G19"/>
    <mergeCell ref="AJ16:AR16"/>
    <mergeCell ref="AS16:AV16"/>
    <mergeCell ref="S14:AA14"/>
    <mergeCell ref="AJ14:AR14"/>
    <mergeCell ref="B12:N13"/>
    <mergeCell ref="O12:AV13"/>
    <mergeCell ref="AS14:AV14"/>
    <mergeCell ref="H15:N15"/>
    <mergeCell ref="O15:R15"/>
    <mergeCell ref="S15:AA15"/>
    <mergeCell ref="AB15:AE15"/>
    <mergeCell ref="AF15:AI15"/>
    <mergeCell ref="AB14:AE14"/>
    <mergeCell ref="H14:N14"/>
    <mergeCell ref="O14:R14"/>
    <mergeCell ref="B20:G22"/>
    <mergeCell ref="H20:N20"/>
    <mergeCell ref="O20:R20"/>
    <mergeCell ref="S20:AA20"/>
    <mergeCell ref="H22:N22"/>
    <mergeCell ref="H21:N21"/>
    <mergeCell ref="AS17:AV17"/>
    <mergeCell ref="AF17:AI17"/>
    <mergeCell ref="AJ17:AR17"/>
    <mergeCell ref="AS18:AV18"/>
    <mergeCell ref="H17:N17"/>
    <mergeCell ref="O17:R17"/>
    <mergeCell ref="S17:AA17"/>
    <mergeCell ref="AB17:AE17"/>
    <mergeCell ref="H18:N18"/>
    <mergeCell ref="O18:R18"/>
    <mergeCell ref="H19:N19"/>
    <mergeCell ref="AS19:AV19"/>
    <mergeCell ref="S18:AA18"/>
    <mergeCell ref="AF18:AI18"/>
    <mergeCell ref="AJ18:AR18"/>
    <mergeCell ref="AJ19:AR19"/>
    <mergeCell ref="AB20:AE20"/>
    <mergeCell ref="AF20:AI20"/>
    <mergeCell ref="AB18:AE18"/>
    <mergeCell ref="AJ20:AR20"/>
    <mergeCell ref="AS20:AV20"/>
    <mergeCell ref="AF21:AI21"/>
    <mergeCell ref="AJ22:AR22"/>
    <mergeCell ref="AS22:AV22"/>
    <mergeCell ref="AF23:AI23"/>
    <mergeCell ref="AS21:AV21"/>
    <mergeCell ref="H23:N23"/>
    <mergeCell ref="O23:R23"/>
    <mergeCell ref="S22:AA22"/>
    <mergeCell ref="O21:R21"/>
    <mergeCell ref="S21:AA21"/>
    <mergeCell ref="S23:AA23"/>
    <mergeCell ref="AB23:AE23"/>
    <mergeCell ref="AJ23:AR23"/>
    <mergeCell ref="AJ21:AR21"/>
    <mergeCell ref="AB22:AE22"/>
    <mergeCell ref="AF19:AI19"/>
    <mergeCell ref="AF22:AI22"/>
    <mergeCell ref="AB21:AE21"/>
    <mergeCell ref="O19:R19"/>
    <mergeCell ref="S19:AA19"/>
    <mergeCell ref="AB19:AE19"/>
    <mergeCell ref="H24:N24"/>
    <mergeCell ref="O24:R24"/>
    <mergeCell ref="S24:AA24"/>
    <mergeCell ref="AB24:AE24"/>
    <mergeCell ref="O22:R22"/>
    <mergeCell ref="AS23:AV23"/>
    <mergeCell ref="AF26:AI26"/>
    <mergeCell ref="AJ26:AR26"/>
    <mergeCell ref="AS26:AV26"/>
    <mergeCell ref="H25:N25"/>
    <mergeCell ref="O25:R25"/>
    <mergeCell ref="B26:N26"/>
    <mergeCell ref="O26:R26"/>
    <mergeCell ref="S26:AA26"/>
    <mergeCell ref="AB26:AE26"/>
    <mergeCell ref="B23:G25"/>
    <mergeCell ref="AF24:AI24"/>
    <mergeCell ref="AJ24:AR24"/>
    <mergeCell ref="AS24:AV24"/>
    <mergeCell ref="S25:AA25"/>
    <mergeCell ref="AB25:AE25"/>
    <mergeCell ref="AF25:AI25"/>
    <mergeCell ref="AJ25:AR25"/>
    <mergeCell ref="AS25:AV25"/>
    <mergeCell ref="B27:N27"/>
    <mergeCell ref="O27:R27"/>
    <mergeCell ref="S27:AA27"/>
    <mergeCell ref="AB27:AE27"/>
    <mergeCell ref="AF27:AI27"/>
    <mergeCell ref="AJ27:AR27"/>
    <mergeCell ref="AS27:AV27"/>
    <mergeCell ref="B28:N28"/>
    <mergeCell ref="O28:R28"/>
    <mergeCell ref="S28:AA28"/>
    <mergeCell ref="AB28:AE28"/>
    <mergeCell ref="AF28:AI28"/>
    <mergeCell ref="B29:N29"/>
    <mergeCell ref="O29:R29"/>
    <mergeCell ref="S29:AA29"/>
    <mergeCell ref="AB29:AE29"/>
    <mergeCell ref="AJ28:AR28"/>
    <mergeCell ref="AS29:AV29"/>
    <mergeCell ref="AF29:AI29"/>
    <mergeCell ref="AJ29:AR29"/>
    <mergeCell ref="B32:N33"/>
    <mergeCell ref="O32:V32"/>
    <mergeCell ref="AF32:AM32"/>
    <mergeCell ref="O33:V33"/>
    <mergeCell ref="W33:AV33"/>
    <mergeCell ref="B30:N30"/>
    <mergeCell ref="O30:AV30"/>
    <mergeCell ref="B31:N31"/>
    <mergeCell ref="O31:AV31"/>
    <mergeCell ref="AS28:AV28"/>
    <mergeCell ref="O40:AV40"/>
    <mergeCell ref="B41:AV41"/>
    <mergeCell ref="B42:AV42"/>
    <mergeCell ref="B34:N35"/>
    <mergeCell ref="O34:V34"/>
    <mergeCell ref="AF34:AM34"/>
    <mergeCell ref="O35:V35"/>
    <mergeCell ref="W35:AV35"/>
    <mergeCell ref="B36:N40"/>
    <mergeCell ref="O36:AV36"/>
    <mergeCell ref="O37:AV37"/>
    <mergeCell ref="O38:AV38"/>
    <mergeCell ref="O39:AV39"/>
  </mergeCells>
  <phoneticPr fontId="2"/>
  <dataValidations count="4">
    <dataValidation type="list" allowBlank="1" showInputMessage="1" showErrorMessage="1" sqref="O30:AV30" xr:uid="{00000000-0002-0000-0200-000000000000}">
      <formula1>"（選択して下さい）,別紙のとおり,－"</formula1>
    </dataValidation>
    <dataValidation type="list" allowBlank="1" showInputMessage="1" showErrorMessage="1" sqref="AJ14:AR14 S14:AA14" xr:uid="{00000000-0002-0000-0200-000001000000}">
      <formula1>"（選択して下さい）,－,標準,時間帯別,臨時,従量（自己託送）"</formula1>
    </dataValidation>
    <dataValidation type="list" allowBlank="1" showInputMessage="1" showErrorMessage="1" sqref="O10:AV11" xr:uid="{00000000-0002-0000-0200-000002000000}">
      <formula1>"（選択して下さい）,供給地点の追加（新設）,供給地点の追加（既設・設備変更あり）,供給地点の追加（既設・設備変更なし）,供給地点の廃止（設備撤去なし）,供給地点の廃止（設備撤去あり）,契約電力の変更（設備変更あり）,契約電力の変更（設備変更なし）,契約電力の変更を伴わない設備変更,その他（需要者の名義変更など）"</formula1>
    </dataValidation>
    <dataValidation type="list" allowBlank="1" showInputMessage="1" showErrorMessage="1" sqref="O31:AV31" xr:uid="{00000000-0002-0000-0200-000003000000}">
      <formula1>"（選択して下さい）,要,否"</formula1>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28</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29</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30</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2</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57</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3</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57</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4</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57</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5</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57</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6</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B2:AV2"/>
    <mergeCell ref="O41:AV41"/>
    <mergeCell ref="B37:N41"/>
    <mergeCell ref="B11:N12"/>
    <mergeCell ref="O11:AV12"/>
    <mergeCell ref="O40:AV40"/>
    <mergeCell ref="S20:AA20"/>
    <mergeCell ref="S21:AA21"/>
    <mergeCell ref="AJ16:AR16"/>
    <mergeCell ref="B4:N5"/>
    <mergeCell ref="O4:AV5"/>
    <mergeCell ref="H20:N20"/>
    <mergeCell ref="H21:N21"/>
    <mergeCell ref="S16:AA16"/>
    <mergeCell ref="S18:AA18"/>
    <mergeCell ref="S19:AA19"/>
    <mergeCell ref="H17:N17"/>
    <mergeCell ref="B7:N8"/>
    <mergeCell ref="O7:AV8"/>
    <mergeCell ref="AB25:AE25"/>
    <mergeCell ref="AS21:AV21"/>
    <mergeCell ref="AJ21:AR21"/>
    <mergeCell ref="AJ24:AR24"/>
    <mergeCell ref="AF21:AI21"/>
    <mergeCell ref="AJ25:AR25"/>
    <mergeCell ref="AS26:AV26"/>
    <mergeCell ref="AS25:AV25"/>
    <mergeCell ref="AS24:AV24"/>
    <mergeCell ref="AF24:AI24"/>
    <mergeCell ref="AF25:AI25"/>
    <mergeCell ref="B32:N32"/>
    <mergeCell ref="O32:AV32"/>
    <mergeCell ref="AB30:AE30"/>
    <mergeCell ref="AJ29:AR29"/>
    <mergeCell ref="AF30:AI30"/>
    <mergeCell ref="AJ30:AR30"/>
    <mergeCell ref="AF27:AI27"/>
    <mergeCell ref="S28:AA28"/>
    <mergeCell ref="AJ28:AR28"/>
    <mergeCell ref="AF28:AI28"/>
    <mergeCell ref="B43:AV43"/>
    <mergeCell ref="W34:AV34"/>
    <mergeCell ref="B33:N34"/>
    <mergeCell ref="B42:AV42"/>
    <mergeCell ref="B35:N36"/>
    <mergeCell ref="W36:AV36"/>
    <mergeCell ref="O37:AV37"/>
    <mergeCell ref="O38:AV38"/>
    <mergeCell ref="O34:V34"/>
    <mergeCell ref="O35:V35"/>
    <mergeCell ref="AF35:AM35"/>
    <mergeCell ref="O39:AV39"/>
    <mergeCell ref="O36:V36"/>
    <mergeCell ref="O33:V33"/>
    <mergeCell ref="W33:AE33"/>
    <mergeCell ref="AN33:AV33"/>
    <mergeCell ref="W35:AE35"/>
    <mergeCell ref="AN35:AV35"/>
    <mergeCell ref="O9:AV10"/>
    <mergeCell ref="AF15:AI15"/>
    <mergeCell ref="AS17:AV17"/>
    <mergeCell ref="AF16:AI16"/>
    <mergeCell ref="AF17:AI17"/>
    <mergeCell ref="B31:N31"/>
    <mergeCell ref="B29:N29"/>
    <mergeCell ref="AS29:AV29"/>
    <mergeCell ref="AB29:AE29"/>
    <mergeCell ref="B30:N30"/>
    <mergeCell ref="AS30:AV30"/>
    <mergeCell ref="O31:AV31"/>
    <mergeCell ref="H25:N25"/>
    <mergeCell ref="B27:N27"/>
    <mergeCell ref="B24:G26"/>
    <mergeCell ref="B28:N28"/>
    <mergeCell ref="AF26:AI26"/>
    <mergeCell ref="O24:R24"/>
    <mergeCell ref="O25:R25"/>
    <mergeCell ref="O27:R27"/>
    <mergeCell ref="AJ27:AR27"/>
    <mergeCell ref="O28:R28"/>
    <mergeCell ref="AB27:AE27"/>
    <mergeCell ref="AB28:AE28"/>
    <mergeCell ref="O19:R19"/>
    <mergeCell ref="AB17:AE17"/>
    <mergeCell ref="O16:R16"/>
    <mergeCell ref="O17:R17"/>
    <mergeCell ref="AF18:AI18"/>
    <mergeCell ref="AB18:AE18"/>
    <mergeCell ref="T17:Z17"/>
    <mergeCell ref="AB19:AE19"/>
    <mergeCell ref="B6:N6"/>
    <mergeCell ref="H19:N19"/>
    <mergeCell ref="H18:N18"/>
    <mergeCell ref="B9:N10"/>
    <mergeCell ref="B13:N14"/>
    <mergeCell ref="H16:N16"/>
    <mergeCell ref="B15:G20"/>
    <mergeCell ref="O13:AV14"/>
    <mergeCell ref="AB15:AE15"/>
    <mergeCell ref="H15:N15"/>
    <mergeCell ref="AS15:AV15"/>
    <mergeCell ref="S15:AA15"/>
    <mergeCell ref="O15:R15"/>
    <mergeCell ref="AJ15:AR15"/>
    <mergeCell ref="AS16:AV16"/>
    <mergeCell ref="O6:AV6"/>
    <mergeCell ref="AF23:AI23"/>
    <mergeCell ref="AB22:AE22"/>
    <mergeCell ref="AJ18:AR18"/>
    <mergeCell ref="AF19:AI19"/>
    <mergeCell ref="AS18:AV18"/>
    <mergeCell ref="AJ20:AR20"/>
    <mergeCell ref="AJ19:AR19"/>
    <mergeCell ref="AS19:AV19"/>
    <mergeCell ref="AS20:AV20"/>
    <mergeCell ref="AF20:AI20"/>
    <mergeCell ref="B21:G23"/>
    <mergeCell ref="O23:R23"/>
    <mergeCell ref="S23:AA23"/>
    <mergeCell ref="O26:R26"/>
    <mergeCell ref="S26:AA26"/>
    <mergeCell ref="H23:N23"/>
    <mergeCell ref="H26:N26"/>
    <mergeCell ref="S24:AA24"/>
    <mergeCell ref="H22:N22"/>
    <mergeCell ref="H24:N24"/>
    <mergeCell ref="O22:R22"/>
    <mergeCell ref="S22:AA22"/>
    <mergeCell ref="O21:R21"/>
    <mergeCell ref="S25:AA25"/>
    <mergeCell ref="AK17:AQ17"/>
    <mergeCell ref="AF33:AM33"/>
    <mergeCell ref="S30:AA30"/>
    <mergeCell ref="AJ26:AR26"/>
    <mergeCell ref="AJ23:AR23"/>
    <mergeCell ref="AF29:AI29"/>
    <mergeCell ref="AS28:AV28"/>
    <mergeCell ref="O18:R18"/>
    <mergeCell ref="AB16:AE16"/>
    <mergeCell ref="O29:R29"/>
    <mergeCell ref="O30:R30"/>
    <mergeCell ref="AB20:AE20"/>
    <mergeCell ref="AB21:AE21"/>
    <mergeCell ref="S27:AA27"/>
    <mergeCell ref="AB24:AE24"/>
    <mergeCell ref="S29:AA29"/>
    <mergeCell ref="AB26:AE26"/>
    <mergeCell ref="O20:R20"/>
    <mergeCell ref="AS22:AV22"/>
    <mergeCell ref="AS27:AV27"/>
    <mergeCell ref="AJ22:AR22"/>
    <mergeCell ref="AB23:AE23"/>
    <mergeCell ref="AS23:AV23"/>
    <mergeCell ref="AF22:AI22"/>
  </mergeCells>
  <phoneticPr fontId="2"/>
  <printOptions horizontalCentered="1"/>
  <pageMargins left="0.39370078740157483" right="0.39370078740157483" top="0.41" bottom="0.26" header="0.35" footer="0.24"/>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Y43"/>
  <sheetViews>
    <sheetView view="pageBreakPreview" zoomScale="75" zoomScaleNormal="100" workbookViewId="0">
      <selection activeCell="B7" sqref="B7:N8"/>
    </sheetView>
  </sheetViews>
  <sheetFormatPr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36.75" customHeight="1"/>
    <row r="2" spans="2:51" ht="18.600000000000001" customHeight="1">
      <c r="B2" s="282" t="s">
        <v>40</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X2" s="13" t="s">
        <v>65</v>
      </c>
      <c r="AY2" s="14">
        <v>7</v>
      </c>
    </row>
    <row r="3" spans="2:51" ht="9.75" customHeight="1">
      <c r="AS3" s="3"/>
      <c r="AT3" s="3"/>
      <c r="AU3" s="3"/>
      <c r="AV3" s="2"/>
    </row>
    <row r="4" spans="2:51" ht="15.75" customHeight="1">
      <c r="B4" s="284" t="s">
        <v>137</v>
      </c>
      <c r="C4" s="285"/>
      <c r="D4" s="285"/>
      <c r="E4" s="285"/>
      <c r="F4" s="285"/>
      <c r="G4" s="285"/>
      <c r="H4" s="285"/>
      <c r="I4" s="285"/>
      <c r="J4" s="285"/>
      <c r="K4" s="285"/>
      <c r="L4" s="285"/>
      <c r="M4" s="285"/>
      <c r="N4" s="286"/>
      <c r="O4" s="284">
        <f>VLOOKUP($AY$2,Data,3,FALSE)</f>
        <v>0</v>
      </c>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6"/>
    </row>
    <row r="5" spans="2:51" ht="15.75" customHeight="1">
      <c r="B5" s="287"/>
      <c r="C5" s="288"/>
      <c r="D5" s="288"/>
      <c r="E5" s="288"/>
      <c r="F5" s="288"/>
      <c r="G5" s="288"/>
      <c r="H5" s="288"/>
      <c r="I5" s="288"/>
      <c r="J5" s="288"/>
      <c r="K5" s="288"/>
      <c r="L5" s="288"/>
      <c r="M5" s="288"/>
      <c r="N5" s="289"/>
      <c r="O5" s="287"/>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9"/>
    </row>
    <row r="6" spans="2:51" ht="23.25" customHeight="1">
      <c r="B6" s="296" t="s">
        <v>29</v>
      </c>
      <c r="C6" s="297"/>
      <c r="D6" s="297"/>
      <c r="E6" s="297"/>
      <c r="F6" s="297"/>
      <c r="G6" s="297"/>
      <c r="H6" s="297"/>
      <c r="I6" s="297"/>
      <c r="J6" s="297"/>
      <c r="K6" s="297"/>
      <c r="L6" s="297"/>
      <c r="M6" s="297"/>
      <c r="N6" s="298"/>
      <c r="O6" s="315">
        <f>VLOOKUP($AY$2,Data,4,FALSE)</f>
        <v>0</v>
      </c>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7"/>
    </row>
    <row r="7" spans="2:51" ht="18.600000000000001" customHeight="1">
      <c r="B7" s="173" t="s">
        <v>41</v>
      </c>
      <c r="C7" s="174"/>
      <c r="D7" s="174"/>
      <c r="E7" s="174"/>
      <c r="F7" s="174"/>
      <c r="G7" s="174"/>
      <c r="H7" s="174"/>
      <c r="I7" s="174"/>
      <c r="J7" s="174"/>
      <c r="K7" s="174"/>
      <c r="L7" s="174"/>
      <c r="M7" s="174"/>
      <c r="N7" s="175"/>
      <c r="O7" s="284" t="str">
        <f>VLOOKUP($AY$2,Data,5,FALSE)&amp;VLOOKUP($AY$2,Data,6,FALSE)</f>
        <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51" ht="18.600000000000001" customHeight="1">
      <c r="B8" s="176"/>
      <c r="C8" s="177"/>
      <c r="D8" s="177"/>
      <c r="E8" s="177"/>
      <c r="F8" s="177"/>
      <c r="G8" s="177"/>
      <c r="H8" s="177"/>
      <c r="I8" s="177"/>
      <c r="J8" s="177"/>
      <c r="K8" s="177"/>
      <c r="L8" s="177"/>
      <c r="M8" s="177"/>
      <c r="N8" s="178"/>
      <c r="O8" s="287"/>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51" ht="17.25" customHeight="1">
      <c r="B9" s="173" t="s">
        <v>30</v>
      </c>
      <c r="C9" s="174"/>
      <c r="D9" s="174"/>
      <c r="E9" s="174"/>
      <c r="F9" s="174"/>
      <c r="G9" s="174"/>
      <c r="H9" s="174"/>
      <c r="I9" s="174"/>
      <c r="J9" s="174"/>
      <c r="K9" s="174"/>
      <c r="L9" s="174"/>
      <c r="M9" s="174"/>
      <c r="N9" s="175"/>
      <c r="O9" s="284">
        <f>VLOOKUP($AY$2,Data,7,FALSE)</f>
        <v>0</v>
      </c>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6"/>
    </row>
    <row r="10" spans="2:51" ht="17.25" customHeight="1">
      <c r="B10" s="176"/>
      <c r="C10" s="177"/>
      <c r="D10" s="177"/>
      <c r="E10" s="177"/>
      <c r="F10" s="177"/>
      <c r="G10" s="177"/>
      <c r="H10" s="177"/>
      <c r="I10" s="177"/>
      <c r="J10" s="177"/>
      <c r="K10" s="177"/>
      <c r="L10" s="177"/>
      <c r="M10" s="177"/>
      <c r="N10" s="178"/>
      <c r="O10" s="287"/>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row>
    <row r="11" spans="2:51" ht="15.75" customHeight="1">
      <c r="B11" s="189" t="s">
        <v>138</v>
      </c>
      <c r="C11" s="174"/>
      <c r="D11" s="174"/>
      <c r="E11" s="174"/>
      <c r="F11" s="174"/>
      <c r="G11" s="174"/>
      <c r="H11" s="174"/>
      <c r="I11" s="174"/>
      <c r="J11" s="174"/>
      <c r="K11" s="174"/>
      <c r="L11" s="174"/>
      <c r="M11" s="174"/>
      <c r="N11" s="175"/>
      <c r="O11" s="331">
        <f>VLOOKUP($AY$2,Data,8,FALSE)</f>
        <v>0</v>
      </c>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3"/>
    </row>
    <row r="12" spans="2:51" ht="15.75" customHeight="1">
      <c r="B12" s="176"/>
      <c r="C12" s="177"/>
      <c r="D12" s="177"/>
      <c r="E12" s="177"/>
      <c r="F12" s="177"/>
      <c r="G12" s="177"/>
      <c r="H12" s="177"/>
      <c r="I12" s="177"/>
      <c r="J12" s="177"/>
      <c r="K12" s="177"/>
      <c r="L12" s="177"/>
      <c r="M12" s="177"/>
      <c r="N12" s="178"/>
      <c r="O12" s="334"/>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6"/>
    </row>
    <row r="13" spans="2:51" ht="18.600000000000001" customHeight="1">
      <c r="B13" s="308" t="s">
        <v>141</v>
      </c>
      <c r="C13" s="309"/>
      <c r="D13" s="309"/>
      <c r="E13" s="309"/>
      <c r="F13" s="309"/>
      <c r="G13" s="309"/>
      <c r="H13" s="309"/>
      <c r="I13" s="309"/>
      <c r="J13" s="309"/>
      <c r="K13" s="309"/>
      <c r="L13" s="309"/>
      <c r="M13" s="309"/>
      <c r="N13" s="310"/>
      <c r="O13" s="268">
        <f>VLOOKUP($AY$2,Data,2,FALSE)</f>
        <v>0</v>
      </c>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70"/>
    </row>
    <row r="14" spans="2:51" ht="18.600000000000001" customHeight="1">
      <c r="B14" s="311"/>
      <c r="C14" s="312"/>
      <c r="D14" s="312"/>
      <c r="E14" s="312"/>
      <c r="F14" s="312"/>
      <c r="G14" s="312"/>
      <c r="H14" s="312"/>
      <c r="I14" s="312"/>
      <c r="J14" s="312"/>
      <c r="K14" s="312"/>
      <c r="L14" s="312"/>
      <c r="M14" s="312"/>
      <c r="N14" s="313"/>
      <c r="O14" s="271"/>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3"/>
    </row>
    <row r="15" spans="2:51" ht="24.75" customHeight="1">
      <c r="B15" s="173" t="s">
        <v>9</v>
      </c>
      <c r="C15" s="174"/>
      <c r="D15" s="174"/>
      <c r="E15" s="174"/>
      <c r="F15" s="174"/>
      <c r="G15" s="304"/>
      <c r="H15" s="253" t="s">
        <v>4</v>
      </c>
      <c r="I15" s="254"/>
      <c r="J15" s="254"/>
      <c r="K15" s="254"/>
      <c r="L15" s="254"/>
      <c r="M15" s="254"/>
      <c r="N15" s="255"/>
      <c r="O15" s="205" t="s">
        <v>12</v>
      </c>
      <c r="P15" s="206"/>
      <c r="Q15" s="206"/>
      <c r="R15" s="206"/>
      <c r="S15" s="274" t="str">
        <f>IF(VLOOKUP($AY$2,Data,10,FALSE)=0,"-",VLOOKUP($AY$2,Data,10,FALSE))</f>
        <v>-</v>
      </c>
      <c r="T15" s="274"/>
      <c r="U15" s="274"/>
      <c r="V15" s="274"/>
      <c r="W15" s="274"/>
      <c r="X15" s="274"/>
      <c r="Y15" s="274"/>
      <c r="Z15" s="274"/>
      <c r="AA15" s="274"/>
      <c r="AB15" s="274"/>
      <c r="AC15" s="274"/>
      <c r="AD15" s="274"/>
      <c r="AE15" s="275"/>
      <c r="AF15" s="205" t="s">
        <v>13</v>
      </c>
      <c r="AG15" s="206"/>
      <c r="AH15" s="206"/>
      <c r="AI15" s="206"/>
      <c r="AJ15" s="274" t="str">
        <f>IF(VLOOKUP($AY$2,Data,9,FALSE)=0,"-",VLOOKUP($AY$2,Data,9,FALSE))</f>
        <v>-</v>
      </c>
      <c r="AK15" s="274"/>
      <c r="AL15" s="274"/>
      <c r="AM15" s="274"/>
      <c r="AN15" s="274"/>
      <c r="AO15" s="274"/>
      <c r="AP15" s="274"/>
      <c r="AQ15" s="274"/>
      <c r="AR15" s="274"/>
      <c r="AS15" s="274"/>
      <c r="AT15" s="274"/>
      <c r="AU15" s="274"/>
      <c r="AV15" s="275"/>
    </row>
    <row r="16" spans="2:51" ht="24.75" customHeight="1">
      <c r="B16" s="190"/>
      <c r="C16" s="191"/>
      <c r="D16" s="191"/>
      <c r="E16" s="191"/>
      <c r="F16" s="191"/>
      <c r="G16" s="305"/>
      <c r="H16" s="227" t="s">
        <v>5</v>
      </c>
      <c r="I16" s="228"/>
      <c r="J16" s="228"/>
      <c r="K16" s="228"/>
      <c r="L16" s="228"/>
      <c r="M16" s="228"/>
      <c r="N16" s="229"/>
      <c r="O16" s="230" t="s">
        <v>12</v>
      </c>
      <c r="P16" s="231"/>
      <c r="Q16" s="231"/>
      <c r="R16" s="231"/>
      <c r="S16" s="232" t="str">
        <f>IF(VLOOKUP($AY$2,Data,16,FALSE)=0,"-",VLOOKUP($AY$2,Data,16,FALSE))</f>
        <v>-</v>
      </c>
      <c r="T16" s="232"/>
      <c r="U16" s="232"/>
      <c r="V16" s="232"/>
      <c r="W16" s="232"/>
      <c r="X16" s="232"/>
      <c r="Y16" s="232"/>
      <c r="Z16" s="232"/>
      <c r="AA16" s="232"/>
      <c r="AB16" s="233" t="s">
        <v>51</v>
      </c>
      <c r="AC16" s="233"/>
      <c r="AD16" s="233"/>
      <c r="AE16" s="234"/>
      <c r="AF16" s="230" t="s">
        <v>13</v>
      </c>
      <c r="AG16" s="231"/>
      <c r="AH16" s="231"/>
      <c r="AI16" s="231"/>
      <c r="AJ16" s="232" t="str">
        <f>IF(VLOOKUP($AY$2,Data,11,FALSE)=0,"-",VLOOKUP($AY$2,Data,11,FALSE))</f>
        <v>（選択して下さい）</v>
      </c>
      <c r="AK16" s="232"/>
      <c r="AL16" s="232"/>
      <c r="AM16" s="232"/>
      <c r="AN16" s="232"/>
      <c r="AO16" s="232"/>
      <c r="AP16" s="232"/>
      <c r="AQ16" s="232"/>
      <c r="AR16" s="232"/>
      <c r="AS16" s="233" t="s">
        <v>52</v>
      </c>
      <c r="AT16" s="233"/>
      <c r="AU16" s="233"/>
      <c r="AV16" s="234"/>
    </row>
    <row r="17" spans="2:48" ht="24.75" customHeight="1">
      <c r="B17" s="190"/>
      <c r="C17" s="191"/>
      <c r="D17" s="191"/>
      <c r="E17" s="191"/>
      <c r="F17" s="191"/>
      <c r="G17" s="305"/>
      <c r="H17" s="299" t="s">
        <v>19</v>
      </c>
      <c r="I17" s="300"/>
      <c r="J17" s="300"/>
      <c r="K17" s="300"/>
      <c r="L17" s="300"/>
      <c r="M17" s="300"/>
      <c r="N17" s="301"/>
      <c r="O17" s="262" t="s">
        <v>12</v>
      </c>
      <c r="P17" s="263"/>
      <c r="Q17" s="263"/>
      <c r="R17" s="263"/>
      <c r="S17" s="15" t="s">
        <v>67</v>
      </c>
      <c r="T17" s="314" t="str">
        <f>IF(VLOOKUP($AY$2,Data,17,FALSE)=0,"-",VLOOKUP($AY$2,Data,17,FALSE))</f>
        <v>-</v>
      </c>
      <c r="U17" s="314"/>
      <c r="V17" s="314"/>
      <c r="W17" s="314"/>
      <c r="X17" s="314"/>
      <c r="Y17" s="314"/>
      <c r="Z17" s="314"/>
      <c r="AA17" s="15" t="s">
        <v>68</v>
      </c>
      <c r="AB17" s="233" t="s">
        <v>51</v>
      </c>
      <c r="AC17" s="233"/>
      <c r="AD17" s="233"/>
      <c r="AE17" s="234"/>
      <c r="AF17" s="262" t="s">
        <v>13</v>
      </c>
      <c r="AG17" s="263"/>
      <c r="AH17" s="263"/>
      <c r="AI17" s="263"/>
      <c r="AJ17" s="15" t="s">
        <v>69</v>
      </c>
      <c r="AK17" s="314" t="str">
        <f>IF(VLOOKUP($AY$2,Data,12,FALSE)=0,"-",VLOOKUP($AY$2,Data,12,FALSE))</f>
        <v>-</v>
      </c>
      <c r="AL17" s="314"/>
      <c r="AM17" s="314"/>
      <c r="AN17" s="314"/>
      <c r="AO17" s="314"/>
      <c r="AP17" s="314"/>
      <c r="AQ17" s="314"/>
      <c r="AR17" s="15" t="s">
        <v>70</v>
      </c>
      <c r="AS17" s="233" t="s">
        <v>52</v>
      </c>
      <c r="AT17" s="233"/>
      <c r="AU17" s="233"/>
      <c r="AV17" s="234"/>
    </row>
    <row r="18" spans="2:48" ht="24.75" customHeight="1">
      <c r="B18" s="190"/>
      <c r="C18" s="191"/>
      <c r="D18" s="191"/>
      <c r="E18" s="191"/>
      <c r="F18" s="191"/>
      <c r="G18" s="305"/>
      <c r="H18" s="265" t="s">
        <v>6</v>
      </c>
      <c r="I18" s="266"/>
      <c r="J18" s="266"/>
      <c r="K18" s="266"/>
      <c r="L18" s="266"/>
      <c r="M18" s="266"/>
      <c r="N18" s="267"/>
      <c r="O18" s="262" t="s">
        <v>12</v>
      </c>
      <c r="P18" s="263"/>
      <c r="Q18" s="263"/>
      <c r="R18" s="263"/>
      <c r="S18" s="314" t="str">
        <f>IF(VLOOKUP($AY$2,Data,18,FALSE)=0,"-",VLOOKUP($AY$2,Data,18,FALSE))</f>
        <v>-</v>
      </c>
      <c r="T18" s="314"/>
      <c r="U18" s="314"/>
      <c r="V18" s="314"/>
      <c r="W18" s="314"/>
      <c r="X18" s="314"/>
      <c r="Y18" s="314"/>
      <c r="Z18" s="314"/>
      <c r="AA18" s="314"/>
      <c r="AB18" s="260"/>
      <c r="AC18" s="260"/>
      <c r="AD18" s="260"/>
      <c r="AE18" s="261"/>
      <c r="AF18" s="262" t="s">
        <v>13</v>
      </c>
      <c r="AG18" s="263"/>
      <c r="AH18" s="263"/>
      <c r="AI18" s="263"/>
      <c r="AJ18" s="314" t="str">
        <f>IF(VLOOKUP($AY$2,Data,13,FALSE)=0,"-",VLOOKUP($AY$2,Data,13,FALSE))</f>
        <v>（選択して下さい）</v>
      </c>
      <c r="AK18" s="314"/>
      <c r="AL18" s="314"/>
      <c r="AM18" s="314"/>
      <c r="AN18" s="314"/>
      <c r="AO18" s="314"/>
      <c r="AP18" s="314"/>
      <c r="AQ18" s="314"/>
      <c r="AR18" s="314"/>
      <c r="AS18" s="260"/>
      <c r="AT18" s="260"/>
      <c r="AU18" s="260"/>
      <c r="AV18" s="261"/>
    </row>
    <row r="19" spans="2:48" ht="24.75" customHeight="1">
      <c r="B19" s="190"/>
      <c r="C19" s="191"/>
      <c r="D19" s="191"/>
      <c r="E19" s="191"/>
      <c r="F19" s="191"/>
      <c r="G19" s="305"/>
      <c r="H19" s="265" t="s">
        <v>139</v>
      </c>
      <c r="I19" s="266"/>
      <c r="J19" s="266"/>
      <c r="K19" s="266"/>
      <c r="L19" s="266"/>
      <c r="M19" s="266"/>
      <c r="N19" s="267"/>
      <c r="O19" s="262" t="s">
        <v>12</v>
      </c>
      <c r="P19" s="263"/>
      <c r="Q19" s="263"/>
      <c r="R19" s="263"/>
      <c r="S19" s="314" t="str">
        <f>IF(VLOOKUP($AY$2,Data,19,FALSE)=0,"-",VLOOKUP($AY$2,Data,19,FALSE))</f>
        <v>-</v>
      </c>
      <c r="T19" s="314"/>
      <c r="U19" s="314"/>
      <c r="V19" s="314"/>
      <c r="W19" s="314"/>
      <c r="X19" s="314"/>
      <c r="Y19" s="314"/>
      <c r="Z19" s="314"/>
      <c r="AA19" s="314"/>
      <c r="AB19" s="250" t="s">
        <v>53</v>
      </c>
      <c r="AC19" s="250"/>
      <c r="AD19" s="250"/>
      <c r="AE19" s="251"/>
      <c r="AF19" s="262" t="s">
        <v>13</v>
      </c>
      <c r="AG19" s="263"/>
      <c r="AH19" s="263"/>
      <c r="AI19" s="263"/>
      <c r="AJ19" s="314" t="str">
        <f>IF(VLOOKUP($AY$2,Data,14,FALSE)=0,"-",VLOOKUP($AY$2,Data,14,FALSE))</f>
        <v>-</v>
      </c>
      <c r="AK19" s="314"/>
      <c r="AL19" s="314"/>
      <c r="AM19" s="314"/>
      <c r="AN19" s="314"/>
      <c r="AO19" s="314"/>
      <c r="AP19" s="314"/>
      <c r="AQ19" s="314"/>
      <c r="AR19" s="314"/>
      <c r="AS19" s="250" t="s">
        <v>54</v>
      </c>
      <c r="AT19" s="250"/>
      <c r="AU19" s="250"/>
      <c r="AV19" s="251"/>
    </row>
    <row r="20" spans="2:48" ht="24.75" customHeight="1">
      <c r="B20" s="176"/>
      <c r="C20" s="177"/>
      <c r="D20" s="177"/>
      <c r="E20" s="177"/>
      <c r="F20" s="177"/>
      <c r="G20" s="306"/>
      <c r="H20" s="239" t="s">
        <v>140</v>
      </c>
      <c r="I20" s="240"/>
      <c r="J20" s="240"/>
      <c r="K20" s="240"/>
      <c r="L20" s="240"/>
      <c r="M20" s="240"/>
      <c r="N20" s="241"/>
      <c r="O20" s="235" t="s">
        <v>12</v>
      </c>
      <c r="P20" s="236"/>
      <c r="Q20" s="236"/>
      <c r="R20" s="236"/>
      <c r="S20" s="247" t="str">
        <f>IF(VLOOKUP($AY$2,Data,20,FALSE)=0,"-",VLOOKUP($AY$2,Data,20,FALSE))</f>
        <v>-</v>
      </c>
      <c r="T20" s="247"/>
      <c r="U20" s="247"/>
      <c r="V20" s="247"/>
      <c r="W20" s="247"/>
      <c r="X20" s="247"/>
      <c r="Y20" s="247"/>
      <c r="Z20" s="247"/>
      <c r="AA20" s="247"/>
      <c r="AB20" s="248" t="s">
        <v>53</v>
      </c>
      <c r="AC20" s="248"/>
      <c r="AD20" s="248"/>
      <c r="AE20" s="249"/>
      <c r="AF20" s="235" t="s">
        <v>13</v>
      </c>
      <c r="AG20" s="236"/>
      <c r="AH20" s="236"/>
      <c r="AI20" s="236"/>
      <c r="AJ20" s="247" t="str">
        <f>IF(VLOOKUP($AY$2,Data,15,FALSE)=0,"-",VLOOKUP($AY$2,Data,15,FALSE))</f>
        <v>-</v>
      </c>
      <c r="AK20" s="247"/>
      <c r="AL20" s="247"/>
      <c r="AM20" s="247"/>
      <c r="AN20" s="247"/>
      <c r="AO20" s="247"/>
      <c r="AP20" s="247"/>
      <c r="AQ20" s="247"/>
      <c r="AR20" s="247"/>
      <c r="AS20" s="248" t="s">
        <v>54</v>
      </c>
      <c r="AT20" s="248"/>
      <c r="AU20" s="248"/>
      <c r="AV20" s="249"/>
    </row>
    <row r="21" spans="2:48" ht="24.75" customHeight="1">
      <c r="B21" s="173" t="s">
        <v>10</v>
      </c>
      <c r="C21" s="242"/>
      <c r="D21" s="242"/>
      <c r="E21" s="242"/>
      <c r="F21" s="242"/>
      <c r="G21" s="258"/>
      <c r="H21" s="253" t="s">
        <v>5</v>
      </c>
      <c r="I21" s="254"/>
      <c r="J21" s="254"/>
      <c r="K21" s="254"/>
      <c r="L21" s="254"/>
      <c r="M21" s="254"/>
      <c r="N21" s="255"/>
      <c r="O21" s="205" t="s">
        <v>12</v>
      </c>
      <c r="P21" s="206"/>
      <c r="Q21" s="206"/>
      <c r="R21" s="206"/>
      <c r="S21" s="257" t="str">
        <f>IF(VLOOKUP($AY$2,Data,24,FALSE)=0,"-",VLOOKUP($AY$2,Data,24,FALSE))</f>
        <v>-</v>
      </c>
      <c r="T21" s="257"/>
      <c r="U21" s="257"/>
      <c r="V21" s="257"/>
      <c r="W21" s="257"/>
      <c r="X21" s="257"/>
      <c r="Y21" s="257"/>
      <c r="Z21" s="257"/>
      <c r="AA21" s="257"/>
      <c r="AB21" s="237" t="s">
        <v>51</v>
      </c>
      <c r="AC21" s="237"/>
      <c r="AD21" s="237"/>
      <c r="AE21" s="238"/>
      <c r="AF21" s="205" t="s">
        <v>13</v>
      </c>
      <c r="AG21" s="206"/>
      <c r="AH21" s="206"/>
      <c r="AI21" s="206"/>
      <c r="AJ21" s="257" t="str">
        <f>IF(VLOOKUP($AY$2,Data,21,FALSE)=0,"-",VLOOKUP($AY$2,Data,21,FALSE))</f>
        <v>-</v>
      </c>
      <c r="AK21" s="257"/>
      <c r="AL21" s="257"/>
      <c r="AM21" s="257"/>
      <c r="AN21" s="257"/>
      <c r="AO21" s="257"/>
      <c r="AP21" s="257"/>
      <c r="AQ21" s="257"/>
      <c r="AR21" s="257"/>
      <c r="AS21" s="237" t="s">
        <v>52</v>
      </c>
      <c r="AT21" s="237"/>
      <c r="AU21" s="237"/>
      <c r="AV21" s="238"/>
    </row>
    <row r="22" spans="2:48" ht="24.75" customHeight="1">
      <c r="B22" s="243"/>
      <c r="C22" s="244"/>
      <c r="D22" s="244"/>
      <c r="E22" s="244"/>
      <c r="F22" s="244"/>
      <c r="G22" s="259"/>
      <c r="H22" s="227" t="s">
        <v>139</v>
      </c>
      <c r="I22" s="228"/>
      <c r="J22" s="228"/>
      <c r="K22" s="228"/>
      <c r="L22" s="228"/>
      <c r="M22" s="228"/>
      <c r="N22" s="229"/>
      <c r="O22" s="230" t="s">
        <v>12</v>
      </c>
      <c r="P22" s="231"/>
      <c r="Q22" s="231"/>
      <c r="R22" s="231"/>
      <c r="S22" s="232" t="str">
        <f>IF(VLOOKUP($AY$2,Data,25,FALSE)=0,"-",VLOOKUP($AY$2,Data,25,FALSE))</f>
        <v>-</v>
      </c>
      <c r="T22" s="232"/>
      <c r="U22" s="232"/>
      <c r="V22" s="232"/>
      <c r="W22" s="232"/>
      <c r="X22" s="232"/>
      <c r="Y22" s="232"/>
      <c r="Z22" s="232"/>
      <c r="AA22" s="232"/>
      <c r="AB22" s="233" t="s">
        <v>53</v>
      </c>
      <c r="AC22" s="233"/>
      <c r="AD22" s="233"/>
      <c r="AE22" s="234"/>
      <c r="AF22" s="230" t="s">
        <v>13</v>
      </c>
      <c r="AG22" s="231"/>
      <c r="AH22" s="231"/>
      <c r="AI22" s="231"/>
      <c r="AJ22" s="232" t="str">
        <f>IF(VLOOKUP($AY$2,Data,22,FALSE)=0,"-",VLOOKUP($AY$2,Data,22,FALSE))</f>
        <v>-</v>
      </c>
      <c r="AK22" s="232"/>
      <c r="AL22" s="232"/>
      <c r="AM22" s="232"/>
      <c r="AN22" s="232"/>
      <c r="AO22" s="232"/>
      <c r="AP22" s="232"/>
      <c r="AQ22" s="232"/>
      <c r="AR22" s="232"/>
      <c r="AS22" s="233" t="s">
        <v>54</v>
      </c>
      <c r="AT22" s="233"/>
      <c r="AU22" s="233"/>
      <c r="AV22" s="234"/>
    </row>
    <row r="23" spans="2:48" ht="24.75" customHeight="1">
      <c r="B23" s="243"/>
      <c r="C23" s="244"/>
      <c r="D23" s="244"/>
      <c r="E23" s="244"/>
      <c r="F23" s="244"/>
      <c r="G23" s="259"/>
      <c r="H23" s="239" t="s">
        <v>140</v>
      </c>
      <c r="I23" s="240"/>
      <c r="J23" s="240"/>
      <c r="K23" s="240"/>
      <c r="L23" s="240"/>
      <c r="M23" s="240"/>
      <c r="N23" s="241"/>
      <c r="O23" s="235" t="s">
        <v>12</v>
      </c>
      <c r="P23" s="236"/>
      <c r="Q23" s="236"/>
      <c r="R23" s="236"/>
      <c r="S23" s="247" t="str">
        <f>IF(VLOOKUP($AY$2,Data,26,FALSE)=0,"-",VLOOKUP($AY$2,Data,26,FALSE))</f>
        <v>-</v>
      </c>
      <c r="T23" s="247"/>
      <c r="U23" s="247"/>
      <c r="V23" s="247"/>
      <c r="W23" s="247"/>
      <c r="X23" s="247"/>
      <c r="Y23" s="247"/>
      <c r="Z23" s="247"/>
      <c r="AA23" s="247"/>
      <c r="AB23" s="248" t="s">
        <v>53</v>
      </c>
      <c r="AC23" s="248"/>
      <c r="AD23" s="248"/>
      <c r="AE23" s="249"/>
      <c r="AF23" s="235" t="s">
        <v>13</v>
      </c>
      <c r="AG23" s="236"/>
      <c r="AH23" s="236"/>
      <c r="AI23" s="236"/>
      <c r="AJ23" s="247" t="str">
        <f>IF(VLOOKUP($AY$2,Data,23,FALSE)=0,"-",VLOOKUP($AY$2,Data,23,FALSE))</f>
        <v>-</v>
      </c>
      <c r="AK23" s="247"/>
      <c r="AL23" s="247"/>
      <c r="AM23" s="247"/>
      <c r="AN23" s="247"/>
      <c r="AO23" s="247"/>
      <c r="AP23" s="247"/>
      <c r="AQ23" s="247"/>
      <c r="AR23" s="247"/>
      <c r="AS23" s="248" t="s">
        <v>54</v>
      </c>
      <c r="AT23" s="248"/>
      <c r="AU23" s="248"/>
      <c r="AV23" s="249"/>
    </row>
    <row r="24" spans="2:48" ht="24.75" customHeight="1">
      <c r="B24" s="173" t="s">
        <v>11</v>
      </c>
      <c r="C24" s="242"/>
      <c r="D24" s="242"/>
      <c r="E24" s="242"/>
      <c r="F24" s="242"/>
      <c r="G24" s="242"/>
      <c r="H24" s="253" t="s">
        <v>5</v>
      </c>
      <c r="I24" s="254"/>
      <c r="J24" s="254"/>
      <c r="K24" s="254"/>
      <c r="L24" s="254"/>
      <c r="M24" s="254"/>
      <c r="N24" s="255"/>
      <c r="O24" s="205" t="s">
        <v>12</v>
      </c>
      <c r="P24" s="206"/>
      <c r="Q24" s="206"/>
      <c r="R24" s="206"/>
      <c r="S24" s="257" t="str">
        <f>IF(VLOOKUP($AY$2,Data,30,FALSE)=0,"-",VLOOKUP($AY$2,Data,30,FALSE))</f>
        <v>-</v>
      </c>
      <c r="T24" s="257"/>
      <c r="U24" s="257"/>
      <c r="V24" s="257"/>
      <c r="W24" s="257"/>
      <c r="X24" s="257"/>
      <c r="Y24" s="257"/>
      <c r="Z24" s="257"/>
      <c r="AA24" s="257"/>
      <c r="AB24" s="237" t="s">
        <v>51</v>
      </c>
      <c r="AC24" s="237"/>
      <c r="AD24" s="237"/>
      <c r="AE24" s="238"/>
      <c r="AF24" s="205" t="s">
        <v>13</v>
      </c>
      <c r="AG24" s="206"/>
      <c r="AH24" s="206"/>
      <c r="AI24" s="206"/>
      <c r="AJ24" s="257" t="str">
        <f>IF(VLOOKUP($AY$2,Data,27,FALSE)=0,"-",VLOOKUP($AY$2,Data,27,FALSE))</f>
        <v>-</v>
      </c>
      <c r="AK24" s="257"/>
      <c r="AL24" s="257"/>
      <c r="AM24" s="257"/>
      <c r="AN24" s="257"/>
      <c r="AO24" s="257"/>
      <c r="AP24" s="257"/>
      <c r="AQ24" s="257"/>
      <c r="AR24" s="257"/>
      <c r="AS24" s="237" t="s">
        <v>52</v>
      </c>
      <c r="AT24" s="237"/>
      <c r="AU24" s="237"/>
      <c r="AV24" s="238"/>
    </row>
    <row r="25" spans="2:48" ht="24.75" customHeight="1">
      <c r="B25" s="243"/>
      <c r="C25" s="244"/>
      <c r="D25" s="244"/>
      <c r="E25" s="244"/>
      <c r="F25" s="244"/>
      <c r="G25" s="244"/>
      <c r="H25" s="227" t="s">
        <v>139</v>
      </c>
      <c r="I25" s="228"/>
      <c r="J25" s="228"/>
      <c r="K25" s="228"/>
      <c r="L25" s="228"/>
      <c r="M25" s="228"/>
      <c r="N25" s="229"/>
      <c r="O25" s="230" t="s">
        <v>12</v>
      </c>
      <c r="P25" s="231"/>
      <c r="Q25" s="231"/>
      <c r="R25" s="231"/>
      <c r="S25" s="232" t="str">
        <f>IF(VLOOKUP($AY$2,Data,31,FALSE)=0,"-",VLOOKUP($AY$2,Data,31,FALSE))</f>
        <v>-</v>
      </c>
      <c r="T25" s="232"/>
      <c r="U25" s="232"/>
      <c r="V25" s="232"/>
      <c r="W25" s="232"/>
      <c r="X25" s="232"/>
      <c r="Y25" s="232"/>
      <c r="Z25" s="232"/>
      <c r="AA25" s="232"/>
      <c r="AB25" s="233" t="s">
        <v>53</v>
      </c>
      <c r="AC25" s="233"/>
      <c r="AD25" s="233"/>
      <c r="AE25" s="234"/>
      <c r="AF25" s="230" t="s">
        <v>13</v>
      </c>
      <c r="AG25" s="231"/>
      <c r="AH25" s="231"/>
      <c r="AI25" s="231"/>
      <c r="AJ25" s="232" t="str">
        <f>IF(VLOOKUP($AY$2,Data,28,FALSE)=0,"-",VLOOKUP($AY$2,Data,28,FALSE))</f>
        <v>-</v>
      </c>
      <c r="AK25" s="232"/>
      <c r="AL25" s="232"/>
      <c r="AM25" s="232"/>
      <c r="AN25" s="232"/>
      <c r="AO25" s="232"/>
      <c r="AP25" s="232"/>
      <c r="AQ25" s="232"/>
      <c r="AR25" s="232"/>
      <c r="AS25" s="233" t="s">
        <v>54</v>
      </c>
      <c r="AT25" s="233"/>
      <c r="AU25" s="233"/>
      <c r="AV25" s="234"/>
    </row>
    <row r="26" spans="2:48" ht="24.75" customHeight="1">
      <c r="B26" s="245"/>
      <c r="C26" s="246"/>
      <c r="D26" s="246"/>
      <c r="E26" s="246"/>
      <c r="F26" s="246"/>
      <c r="G26" s="246"/>
      <c r="H26" s="239" t="s">
        <v>140</v>
      </c>
      <c r="I26" s="240"/>
      <c r="J26" s="240"/>
      <c r="K26" s="240"/>
      <c r="L26" s="240"/>
      <c r="M26" s="240"/>
      <c r="N26" s="241"/>
      <c r="O26" s="235" t="s">
        <v>12</v>
      </c>
      <c r="P26" s="236"/>
      <c r="Q26" s="236"/>
      <c r="R26" s="236"/>
      <c r="S26" s="247" t="str">
        <f>IF(VLOOKUP($AY$2,Data,32,FALSE)=0,"-",VLOOKUP($AY$2,Data,32,FALSE))</f>
        <v>-</v>
      </c>
      <c r="T26" s="247"/>
      <c r="U26" s="247"/>
      <c r="V26" s="247"/>
      <c r="W26" s="247"/>
      <c r="X26" s="247"/>
      <c r="Y26" s="247"/>
      <c r="Z26" s="247"/>
      <c r="AA26" s="247"/>
      <c r="AB26" s="248" t="s">
        <v>53</v>
      </c>
      <c r="AC26" s="248"/>
      <c r="AD26" s="248"/>
      <c r="AE26" s="249"/>
      <c r="AF26" s="235" t="s">
        <v>13</v>
      </c>
      <c r="AG26" s="236"/>
      <c r="AH26" s="236"/>
      <c r="AI26" s="236"/>
      <c r="AJ26" s="247" t="str">
        <f>IF(VLOOKUP($AY$2,Data,29,FALSE)=0,"-",VLOOKUP($AY$2,Data,29,FALSE))</f>
        <v>-</v>
      </c>
      <c r="AK26" s="247"/>
      <c r="AL26" s="247"/>
      <c r="AM26" s="247"/>
      <c r="AN26" s="247"/>
      <c r="AO26" s="247"/>
      <c r="AP26" s="247"/>
      <c r="AQ26" s="247"/>
      <c r="AR26" s="247"/>
      <c r="AS26" s="248" t="s">
        <v>54</v>
      </c>
      <c r="AT26" s="248"/>
      <c r="AU26" s="248"/>
      <c r="AV26" s="249"/>
    </row>
    <row r="27" spans="2:48" ht="24.75" customHeight="1">
      <c r="B27" s="219" t="s">
        <v>7</v>
      </c>
      <c r="C27" s="220"/>
      <c r="D27" s="220"/>
      <c r="E27" s="220"/>
      <c r="F27" s="220"/>
      <c r="G27" s="220"/>
      <c r="H27" s="220"/>
      <c r="I27" s="220"/>
      <c r="J27" s="220"/>
      <c r="K27" s="220"/>
      <c r="L27" s="220"/>
      <c r="M27" s="220"/>
      <c r="N27" s="221"/>
      <c r="O27" s="224" t="s">
        <v>12</v>
      </c>
      <c r="P27" s="225"/>
      <c r="Q27" s="225"/>
      <c r="R27" s="225"/>
      <c r="S27" s="226" t="str">
        <f>IF(VLOOKUP($AY$2,Data,34,FALSE)=0,"-",VLOOKUP($AY$2,Data,34,FALSE))</f>
        <v>-</v>
      </c>
      <c r="T27" s="226"/>
      <c r="U27" s="226"/>
      <c r="V27" s="226"/>
      <c r="W27" s="226"/>
      <c r="X27" s="226"/>
      <c r="Y27" s="226"/>
      <c r="Z27" s="226"/>
      <c r="AA27" s="226"/>
      <c r="AB27" s="222" t="s">
        <v>51</v>
      </c>
      <c r="AC27" s="222"/>
      <c r="AD27" s="222"/>
      <c r="AE27" s="223"/>
      <c r="AF27" s="224" t="s">
        <v>13</v>
      </c>
      <c r="AG27" s="225"/>
      <c r="AH27" s="225"/>
      <c r="AI27" s="225"/>
      <c r="AJ27" s="226" t="str">
        <f>IF(VLOOKUP($AY$2,Data,33,FALSE)=0,"-",VLOOKUP($AY$2,Data,33,FALSE))</f>
        <v>-</v>
      </c>
      <c r="AK27" s="226"/>
      <c r="AL27" s="226"/>
      <c r="AM27" s="226"/>
      <c r="AN27" s="226"/>
      <c r="AO27" s="226"/>
      <c r="AP27" s="226"/>
      <c r="AQ27" s="226"/>
      <c r="AR27" s="226"/>
      <c r="AS27" s="222" t="s">
        <v>52</v>
      </c>
      <c r="AT27" s="222"/>
      <c r="AU27" s="222"/>
      <c r="AV27" s="223"/>
    </row>
    <row r="28" spans="2:48" ht="24.75" customHeight="1">
      <c r="B28" s="219" t="s">
        <v>14</v>
      </c>
      <c r="C28" s="220"/>
      <c r="D28" s="220"/>
      <c r="E28" s="220"/>
      <c r="F28" s="220"/>
      <c r="G28" s="220"/>
      <c r="H28" s="220"/>
      <c r="I28" s="220"/>
      <c r="J28" s="220"/>
      <c r="K28" s="220"/>
      <c r="L28" s="220"/>
      <c r="M28" s="220"/>
      <c r="N28" s="221"/>
      <c r="O28" s="224" t="s">
        <v>12</v>
      </c>
      <c r="P28" s="225"/>
      <c r="Q28" s="225"/>
      <c r="R28" s="225"/>
      <c r="S28" s="226" t="str">
        <f>IF(VLOOKUP($AY$2,Data,38,FALSE)=0,"-",VLOOKUP($AY$2,Data,38,FALSE))</f>
        <v>-</v>
      </c>
      <c r="T28" s="226"/>
      <c r="U28" s="226"/>
      <c r="V28" s="226"/>
      <c r="W28" s="226"/>
      <c r="X28" s="226"/>
      <c r="Y28" s="226"/>
      <c r="Z28" s="226"/>
      <c r="AA28" s="226"/>
      <c r="AB28" s="222" t="s">
        <v>55</v>
      </c>
      <c r="AC28" s="222"/>
      <c r="AD28" s="222"/>
      <c r="AE28" s="223"/>
      <c r="AF28" s="224" t="s">
        <v>13</v>
      </c>
      <c r="AG28" s="225"/>
      <c r="AH28" s="225"/>
      <c r="AI28" s="225"/>
      <c r="AJ28" s="226" t="str">
        <f>IF(VLOOKUP($AY$2,Data,35,FALSE)=0,"-",VLOOKUP($AY$2,Data,35,FALSE))</f>
        <v>-</v>
      </c>
      <c r="AK28" s="226"/>
      <c r="AL28" s="226"/>
      <c r="AM28" s="226"/>
      <c r="AN28" s="226"/>
      <c r="AO28" s="226"/>
      <c r="AP28" s="226"/>
      <c r="AQ28" s="226"/>
      <c r="AR28" s="226"/>
      <c r="AS28" s="222" t="s">
        <v>56</v>
      </c>
      <c r="AT28" s="222"/>
      <c r="AU28" s="222"/>
      <c r="AV28" s="223"/>
    </row>
    <row r="29" spans="2:48" ht="24.75" customHeight="1">
      <c r="B29" s="219" t="s">
        <v>15</v>
      </c>
      <c r="C29" s="220"/>
      <c r="D29" s="220"/>
      <c r="E29" s="220"/>
      <c r="F29" s="220"/>
      <c r="G29" s="220"/>
      <c r="H29" s="220"/>
      <c r="I29" s="220"/>
      <c r="J29" s="220"/>
      <c r="K29" s="220"/>
      <c r="L29" s="220"/>
      <c r="M29" s="220"/>
      <c r="N29" s="221"/>
      <c r="O29" s="224" t="s">
        <v>12</v>
      </c>
      <c r="P29" s="225"/>
      <c r="Q29" s="225"/>
      <c r="R29" s="225"/>
      <c r="S29" s="226" t="str">
        <f>IF(VLOOKUP($AY$2,Data,39,FALSE)=0,"-",VLOOKUP($AY$2,Data,39,FALSE))</f>
        <v>-</v>
      </c>
      <c r="T29" s="226"/>
      <c r="U29" s="226"/>
      <c r="V29" s="226"/>
      <c r="W29" s="226"/>
      <c r="X29" s="226"/>
      <c r="Y29" s="226"/>
      <c r="Z29" s="226"/>
      <c r="AA29" s="226"/>
      <c r="AB29" s="222" t="s">
        <v>51</v>
      </c>
      <c r="AC29" s="222"/>
      <c r="AD29" s="222"/>
      <c r="AE29" s="223"/>
      <c r="AF29" s="224" t="s">
        <v>13</v>
      </c>
      <c r="AG29" s="225"/>
      <c r="AH29" s="225"/>
      <c r="AI29" s="225"/>
      <c r="AJ29" s="226" t="str">
        <f>IF(VLOOKUP($AY$2,Data,36,FALSE)=0,"-",VLOOKUP($AY$2,Data,36,FALSE))</f>
        <v>-</v>
      </c>
      <c r="AK29" s="226"/>
      <c r="AL29" s="226"/>
      <c r="AM29" s="226"/>
      <c r="AN29" s="226"/>
      <c r="AO29" s="226"/>
      <c r="AP29" s="226"/>
      <c r="AQ29" s="226"/>
      <c r="AR29" s="226"/>
      <c r="AS29" s="222" t="s">
        <v>52</v>
      </c>
      <c r="AT29" s="222"/>
      <c r="AU29" s="222"/>
      <c r="AV29" s="223"/>
    </row>
    <row r="30" spans="2:48" ht="24.75" customHeight="1">
      <c r="B30" s="202" t="s">
        <v>18</v>
      </c>
      <c r="C30" s="203"/>
      <c r="D30" s="203"/>
      <c r="E30" s="203"/>
      <c r="F30" s="203"/>
      <c r="G30" s="203"/>
      <c r="H30" s="203"/>
      <c r="I30" s="203"/>
      <c r="J30" s="203"/>
      <c r="K30" s="203"/>
      <c r="L30" s="203"/>
      <c r="M30" s="203"/>
      <c r="N30" s="204"/>
      <c r="O30" s="205" t="s">
        <v>12</v>
      </c>
      <c r="P30" s="206"/>
      <c r="Q30" s="206"/>
      <c r="R30" s="206"/>
      <c r="S30" s="257" t="str">
        <f>IF(VLOOKUP($AY$2,Data,40,FALSE)=0,"-",VLOOKUP($AY$2,Data,40,FALSE))</f>
        <v>-</v>
      </c>
      <c r="T30" s="257"/>
      <c r="U30" s="257"/>
      <c r="V30" s="257"/>
      <c r="W30" s="257"/>
      <c r="X30" s="257"/>
      <c r="Y30" s="257"/>
      <c r="Z30" s="257"/>
      <c r="AA30" s="257"/>
      <c r="AB30" s="208" t="s">
        <v>51</v>
      </c>
      <c r="AC30" s="208"/>
      <c r="AD30" s="208"/>
      <c r="AE30" s="209"/>
      <c r="AF30" s="205" t="s">
        <v>13</v>
      </c>
      <c r="AG30" s="206"/>
      <c r="AH30" s="206"/>
      <c r="AI30" s="206"/>
      <c r="AJ30" s="257" t="str">
        <f>IF(VLOOKUP($AY$2,Data,37,FALSE)=0,"-",VLOOKUP($AY$2,Data,37,FALSE))</f>
        <v>-</v>
      </c>
      <c r="AK30" s="257"/>
      <c r="AL30" s="257"/>
      <c r="AM30" s="257"/>
      <c r="AN30" s="257"/>
      <c r="AO30" s="257"/>
      <c r="AP30" s="257"/>
      <c r="AQ30" s="257"/>
      <c r="AR30" s="257"/>
      <c r="AS30" s="208" t="s">
        <v>52</v>
      </c>
      <c r="AT30" s="208"/>
      <c r="AU30" s="208"/>
      <c r="AV30" s="209"/>
    </row>
    <row r="31" spans="2:48" ht="33.75" customHeight="1">
      <c r="B31" s="202" t="s">
        <v>16</v>
      </c>
      <c r="C31" s="203"/>
      <c r="D31" s="203"/>
      <c r="E31" s="203"/>
      <c r="F31" s="203"/>
      <c r="G31" s="203"/>
      <c r="H31" s="203"/>
      <c r="I31" s="203"/>
      <c r="J31" s="203"/>
      <c r="K31" s="203"/>
      <c r="L31" s="203"/>
      <c r="M31" s="203"/>
      <c r="N31" s="204"/>
      <c r="O31" s="318" t="str">
        <f>IF(VLOOKUP($AY$2,Data,41,FALSE)=0,"-",VLOOKUP($AY$2,Data,41,FALSE))</f>
        <v>-</v>
      </c>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20"/>
    </row>
    <row r="32" spans="2:48" ht="21.75" customHeight="1">
      <c r="B32" s="219" t="s">
        <v>8</v>
      </c>
      <c r="C32" s="220"/>
      <c r="D32" s="220"/>
      <c r="E32" s="220"/>
      <c r="F32" s="220"/>
      <c r="G32" s="220"/>
      <c r="H32" s="220"/>
      <c r="I32" s="220"/>
      <c r="J32" s="220"/>
      <c r="K32" s="220"/>
      <c r="L32" s="220"/>
      <c r="M32" s="220"/>
      <c r="N32" s="221"/>
      <c r="O32" s="318" t="str">
        <f>IF(VLOOKUP($AY$2,Data,42,FALSE)=0,"-",VLOOKUP($AY$2,Data,42,FALSE))</f>
        <v>-</v>
      </c>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20"/>
    </row>
    <row r="33" spans="2:48" ht="18.600000000000001" customHeight="1">
      <c r="B33" s="173" t="s">
        <v>2</v>
      </c>
      <c r="C33" s="211"/>
      <c r="D33" s="211"/>
      <c r="E33" s="211"/>
      <c r="F33" s="211"/>
      <c r="G33" s="211"/>
      <c r="H33" s="211"/>
      <c r="I33" s="211"/>
      <c r="J33" s="211"/>
      <c r="K33" s="211"/>
      <c r="L33" s="211"/>
      <c r="M33" s="211"/>
      <c r="N33" s="212"/>
      <c r="O33" s="179" t="s">
        <v>46</v>
      </c>
      <c r="P33" s="180"/>
      <c r="Q33" s="180"/>
      <c r="R33" s="180"/>
      <c r="S33" s="180"/>
      <c r="T33" s="180"/>
      <c r="U33" s="180"/>
      <c r="V33" s="181"/>
      <c r="W33" s="327">
        <f>VLOOKUP($AY$2,Data,43,FALSE)</f>
        <v>0</v>
      </c>
      <c r="X33" s="328"/>
      <c r="Y33" s="328"/>
      <c r="Z33" s="328"/>
      <c r="AA33" s="328"/>
      <c r="AB33" s="328"/>
      <c r="AC33" s="328"/>
      <c r="AD33" s="328"/>
      <c r="AE33" s="329"/>
      <c r="AF33" s="182" t="s">
        <v>47</v>
      </c>
      <c r="AG33" s="180"/>
      <c r="AH33" s="180"/>
      <c r="AI33" s="180"/>
      <c r="AJ33" s="180"/>
      <c r="AK33" s="180"/>
      <c r="AL33" s="180"/>
      <c r="AM33" s="181"/>
      <c r="AN33" s="327">
        <f>VLOOKUP($AY$2,Data,44,FALSE)</f>
        <v>0</v>
      </c>
      <c r="AO33" s="328"/>
      <c r="AP33" s="328"/>
      <c r="AQ33" s="328"/>
      <c r="AR33" s="328"/>
      <c r="AS33" s="328"/>
      <c r="AT33" s="328"/>
      <c r="AU33" s="328"/>
      <c r="AV33" s="330"/>
    </row>
    <row r="34" spans="2:48" ht="18.600000000000001" customHeight="1">
      <c r="B34" s="213"/>
      <c r="C34" s="214"/>
      <c r="D34" s="214"/>
      <c r="E34" s="214"/>
      <c r="F34" s="214"/>
      <c r="G34" s="214"/>
      <c r="H34" s="214"/>
      <c r="I34" s="214"/>
      <c r="J34" s="214"/>
      <c r="K34" s="214"/>
      <c r="L34" s="214"/>
      <c r="M34" s="214"/>
      <c r="N34" s="215"/>
      <c r="O34" s="183" t="s">
        <v>0</v>
      </c>
      <c r="P34" s="184"/>
      <c r="Q34" s="184"/>
      <c r="R34" s="184"/>
      <c r="S34" s="184"/>
      <c r="T34" s="184"/>
      <c r="U34" s="184"/>
      <c r="V34" s="185"/>
      <c r="W34" s="321">
        <f>VLOOKUP($AY$2,Data,45,FALSE)</f>
        <v>0</v>
      </c>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3"/>
    </row>
    <row r="35" spans="2:48" ht="18.600000000000001" customHeight="1">
      <c r="B35" s="173" t="s">
        <v>3</v>
      </c>
      <c r="C35" s="174"/>
      <c r="D35" s="174"/>
      <c r="E35" s="174"/>
      <c r="F35" s="174"/>
      <c r="G35" s="174"/>
      <c r="H35" s="174"/>
      <c r="I35" s="174"/>
      <c r="J35" s="174"/>
      <c r="K35" s="174"/>
      <c r="L35" s="174"/>
      <c r="M35" s="174"/>
      <c r="N35" s="175"/>
      <c r="O35" s="179" t="s">
        <v>46</v>
      </c>
      <c r="P35" s="180"/>
      <c r="Q35" s="180"/>
      <c r="R35" s="180"/>
      <c r="S35" s="180"/>
      <c r="T35" s="180"/>
      <c r="U35" s="180"/>
      <c r="V35" s="181"/>
      <c r="W35" s="327" t="str">
        <f>VLOOKUP($AY$2,Data,46,FALSE)</f>
        <v>-</v>
      </c>
      <c r="X35" s="328"/>
      <c r="Y35" s="328"/>
      <c r="Z35" s="328"/>
      <c r="AA35" s="328"/>
      <c r="AB35" s="328"/>
      <c r="AC35" s="328"/>
      <c r="AD35" s="328"/>
      <c r="AE35" s="329"/>
      <c r="AF35" s="182" t="s">
        <v>47</v>
      </c>
      <c r="AG35" s="180"/>
      <c r="AH35" s="180"/>
      <c r="AI35" s="180"/>
      <c r="AJ35" s="180"/>
      <c r="AK35" s="180"/>
      <c r="AL35" s="180"/>
      <c r="AM35" s="181"/>
      <c r="AN35" s="327" t="str">
        <f>VLOOKUP($AY$2,Data,47,FALSE)</f>
        <v>（選択して下さい）</v>
      </c>
      <c r="AO35" s="328"/>
      <c r="AP35" s="328"/>
      <c r="AQ35" s="328"/>
      <c r="AR35" s="328"/>
      <c r="AS35" s="328"/>
      <c r="AT35" s="328"/>
      <c r="AU35" s="328"/>
      <c r="AV35" s="330"/>
    </row>
    <row r="36" spans="2:48" ht="18.600000000000001" customHeight="1">
      <c r="B36" s="176"/>
      <c r="C36" s="177"/>
      <c r="D36" s="177"/>
      <c r="E36" s="177"/>
      <c r="F36" s="177"/>
      <c r="G36" s="177"/>
      <c r="H36" s="177"/>
      <c r="I36" s="177"/>
      <c r="J36" s="177"/>
      <c r="K36" s="177"/>
      <c r="L36" s="177"/>
      <c r="M36" s="177"/>
      <c r="N36" s="178"/>
      <c r="O36" s="183" t="s">
        <v>0</v>
      </c>
      <c r="P36" s="184"/>
      <c r="Q36" s="184"/>
      <c r="R36" s="184"/>
      <c r="S36" s="184"/>
      <c r="T36" s="184"/>
      <c r="U36" s="184"/>
      <c r="V36" s="185"/>
      <c r="W36" s="321">
        <f>VLOOKUP($AY$2,Data,48,FALSE)</f>
        <v>0</v>
      </c>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3"/>
    </row>
    <row r="37" spans="2:48" ht="18.600000000000001" customHeight="1">
      <c r="B37" s="189" t="s">
        <v>1</v>
      </c>
      <c r="C37" s="174"/>
      <c r="D37" s="174"/>
      <c r="E37" s="174"/>
      <c r="F37" s="174"/>
      <c r="G37" s="174"/>
      <c r="H37" s="174"/>
      <c r="I37" s="174"/>
      <c r="J37" s="174"/>
      <c r="K37" s="174"/>
      <c r="L37" s="174"/>
      <c r="M37" s="174"/>
      <c r="N37" s="175"/>
      <c r="O37" s="324">
        <f>VLOOKUP($AY$2,Data,49,FALSE)</f>
        <v>0</v>
      </c>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6"/>
    </row>
    <row r="38" spans="2:48" ht="18.600000000000001" customHeight="1">
      <c r="B38" s="190"/>
      <c r="C38" s="191"/>
      <c r="D38" s="191"/>
      <c r="E38" s="191"/>
      <c r="F38" s="191"/>
      <c r="G38" s="191"/>
      <c r="H38" s="191"/>
      <c r="I38" s="191"/>
      <c r="J38" s="191"/>
      <c r="K38" s="191"/>
      <c r="L38" s="191"/>
      <c r="M38" s="191"/>
      <c r="N38" s="192"/>
      <c r="O38" s="196"/>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8"/>
    </row>
    <row r="39" spans="2:48" ht="18.600000000000001" customHeight="1">
      <c r="B39" s="190"/>
      <c r="C39" s="191"/>
      <c r="D39" s="191"/>
      <c r="E39" s="191"/>
      <c r="F39" s="191"/>
      <c r="G39" s="191"/>
      <c r="H39" s="191"/>
      <c r="I39" s="191"/>
      <c r="J39" s="191"/>
      <c r="K39" s="191"/>
      <c r="L39" s="191"/>
      <c r="M39" s="191"/>
      <c r="N39" s="192"/>
      <c r="O39" s="199"/>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1"/>
    </row>
    <row r="40" spans="2:48" ht="18.600000000000001" customHeight="1">
      <c r="B40" s="190"/>
      <c r="C40" s="191"/>
      <c r="D40" s="191"/>
      <c r="E40" s="191"/>
      <c r="F40" s="191"/>
      <c r="G40" s="191"/>
      <c r="H40" s="191"/>
      <c r="I40" s="191"/>
      <c r="J40" s="191"/>
      <c r="K40" s="191"/>
      <c r="L40" s="191"/>
      <c r="M40" s="191"/>
      <c r="N40" s="192"/>
      <c r="O40" s="199"/>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1"/>
    </row>
    <row r="41" spans="2:48" ht="18.600000000000001" customHeight="1">
      <c r="B41" s="190"/>
      <c r="C41" s="191"/>
      <c r="D41" s="191"/>
      <c r="E41" s="191"/>
      <c r="F41" s="191"/>
      <c r="G41" s="191"/>
      <c r="H41" s="191"/>
      <c r="I41" s="191"/>
      <c r="J41" s="191"/>
      <c r="K41" s="191"/>
      <c r="L41" s="191"/>
      <c r="M41" s="191"/>
      <c r="N41" s="192"/>
      <c r="O41" s="168"/>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70"/>
    </row>
    <row r="42" spans="2:48" ht="18.600000000000001" customHeight="1">
      <c r="B42" s="171" t="s">
        <v>20</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row>
    <row r="43" spans="2:48" ht="18.600000000000001" customHeight="1">
      <c r="B43" s="172" t="s">
        <v>71</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sheetData>
  <mergeCells count="154">
    <mergeCell ref="AS25:AV25"/>
    <mergeCell ref="AB30:AE30"/>
    <mergeCell ref="B6:N6"/>
    <mergeCell ref="O16:R16"/>
    <mergeCell ref="O17:R17"/>
    <mergeCell ref="AB18:AE18"/>
    <mergeCell ref="AS16:AV16"/>
    <mergeCell ref="B21:G23"/>
    <mergeCell ref="O23:R23"/>
    <mergeCell ref="S23:AA23"/>
    <mergeCell ref="O26:R26"/>
    <mergeCell ref="S26:AA26"/>
    <mergeCell ref="AB21:AE21"/>
    <mergeCell ref="AB22:AE22"/>
    <mergeCell ref="H23:N23"/>
    <mergeCell ref="H26:N26"/>
    <mergeCell ref="S24:AA24"/>
    <mergeCell ref="H24:N24"/>
    <mergeCell ref="O22:R22"/>
    <mergeCell ref="O6:AV6"/>
    <mergeCell ref="AK17:AQ17"/>
    <mergeCell ref="S25:AA25"/>
    <mergeCell ref="AF22:AI22"/>
    <mergeCell ref="AB24:AE24"/>
    <mergeCell ref="O18:R18"/>
    <mergeCell ref="AB20:AE20"/>
    <mergeCell ref="H25:N25"/>
    <mergeCell ref="B27:N27"/>
    <mergeCell ref="B24:G26"/>
    <mergeCell ref="B43:AV43"/>
    <mergeCell ref="W34:AV34"/>
    <mergeCell ref="B33:N34"/>
    <mergeCell ref="B42:AV42"/>
    <mergeCell ref="B35:N36"/>
    <mergeCell ref="O37:AV37"/>
    <mergeCell ref="O39:AV39"/>
    <mergeCell ref="O36:V36"/>
    <mergeCell ref="B30:N30"/>
    <mergeCell ref="B31:N31"/>
    <mergeCell ref="O30:R30"/>
    <mergeCell ref="O31:AV31"/>
    <mergeCell ref="AF33:AM33"/>
    <mergeCell ref="S30:AA30"/>
    <mergeCell ref="AJ30:AR30"/>
    <mergeCell ref="O38:AV38"/>
    <mergeCell ref="O34:V34"/>
    <mergeCell ref="B32:N32"/>
    <mergeCell ref="AS30:AV30"/>
    <mergeCell ref="AF30:AI30"/>
    <mergeCell ref="AS28:AV28"/>
    <mergeCell ref="B28:N28"/>
    <mergeCell ref="B29:N29"/>
    <mergeCell ref="AJ25:AR25"/>
    <mergeCell ref="AJ20:AR20"/>
    <mergeCell ref="AJ21:AR21"/>
    <mergeCell ref="AS22:AV22"/>
    <mergeCell ref="AS21:AV21"/>
    <mergeCell ref="AF20:AI20"/>
    <mergeCell ref="AF21:AI21"/>
    <mergeCell ref="AJ28:AR28"/>
    <mergeCell ref="AS20:AV20"/>
    <mergeCell ref="AS23:AV23"/>
    <mergeCell ref="AS29:AV29"/>
    <mergeCell ref="AF28:AI28"/>
    <mergeCell ref="AB26:AE26"/>
    <mergeCell ref="AF26:AI26"/>
    <mergeCell ref="S22:AA22"/>
    <mergeCell ref="S29:AA29"/>
    <mergeCell ref="AS26:AV26"/>
    <mergeCell ref="AS24:AV24"/>
    <mergeCell ref="AJ27:AR27"/>
    <mergeCell ref="AJ23:AR23"/>
    <mergeCell ref="AJ24:AR24"/>
    <mergeCell ref="AN35:AV35"/>
    <mergeCell ref="W36:AV36"/>
    <mergeCell ref="AF35:AM35"/>
    <mergeCell ref="W33:AE33"/>
    <mergeCell ref="AN33:AV33"/>
    <mergeCell ref="W35:AE35"/>
    <mergeCell ref="O32:AV32"/>
    <mergeCell ref="O33:V33"/>
    <mergeCell ref="O35:V35"/>
    <mergeCell ref="AF29:AI29"/>
    <mergeCell ref="AB27:AE27"/>
    <mergeCell ref="AB28:AE28"/>
    <mergeCell ref="AB29:AE29"/>
    <mergeCell ref="S27:AA27"/>
    <mergeCell ref="AJ29:AR29"/>
    <mergeCell ref="B15:G20"/>
    <mergeCell ref="O19:R19"/>
    <mergeCell ref="H18:N18"/>
    <mergeCell ref="AB19:AE19"/>
    <mergeCell ref="AJ19:AR19"/>
    <mergeCell ref="AF18:AI18"/>
    <mergeCell ref="AF19:AI19"/>
    <mergeCell ref="AJ18:AR18"/>
    <mergeCell ref="O28:R28"/>
    <mergeCell ref="O29:R29"/>
    <mergeCell ref="O20:R20"/>
    <mergeCell ref="O21:R21"/>
    <mergeCell ref="AB23:AE23"/>
    <mergeCell ref="S28:AA28"/>
    <mergeCell ref="AJ22:AR22"/>
    <mergeCell ref="H22:N22"/>
    <mergeCell ref="AF23:AI23"/>
    <mergeCell ref="AF24:AI24"/>
    <mergeCell ref="B13:N14"/>
    <mergeCell ref="O13:AV14"/>
    <mergeCell ref="AB15:AE15"/>
    <mergeCell ref="H15:N15"/>
    <mergeCell ref="H16:N16"/>
    <mergeCell ref="AB17:AE17"/>
    <mergeCell ref="O27:R27"/>
    <mergeCell ref="AB25:AE25"/>
    <mergeCell ref="S15:AA15"/>
    <mergeCell ref="O15:R15"/>
    <mergeCell ref="T17:Z17"/>
    <mergeCell ref="AS15:AV15"/>
    <mergeCell ref="AF15:AI15"/>
    <mergeCell ref="AF16:AI16"/>
    <mergeCell ref="AF17:AI17"/>
    <mergeCell ref="AB16:AE16"/>
    <mergeCell ref="O25:R25"/>
    <mergeCell ref="AS17:AV17"/>
    <mergeCell ref="AJ26:AR26"/>
    <mergeCell ref="AS19:AV19"/>
    <mergeCell ref="AS18:AV18"/>
    <mergeCell ref="AF25:AI25"/>
    <mergeCell ref="AF27:AI27"/>
    <mergeCell ref="O24:R24"/>
    <mergeCell ref="B4:N5"/>
    <mergeCell ref="AJ15:AR15"/>
    <mergeCell ref="B2:AV2"/>
    <mergeCell ref="O41:AV41"/>
    <mergeCell ref="B37:N41"/>
    <mergeCell ref="B11:N12"/>
    <mergeCell ref="O11:AV12"/>
    <mergeCell ref="O40:AV40"/>
    <mergeCell ref="S20:AA20"/>
    <mergeCell ref="S21:AA21"/>
    <mergeCell ref="AJ16:AR16"/>
    <mergeCell ref="H19:N19"/>
    <mergeCell ref="O4:AV5"/>
    <mergeCell ref="H20:N20"/>
    <mergeCell ref="H21:N21"/>
    <mergeCell ref="S16:AA16"/>
    <mergeCell ref="S18:AA18"/>
    <mergeCell ref="S19:AA19"/>
    <mergeCell ref="H17:N17"/>
    <mergeCell ref="B7:N8"/>
    <mergeCell ref="O7:AV8"/>
    <mergeCell ref="AS27:AV27"/>
    <mergeCell ref="B9:N10"/>
    <mergeCell ref="O9:AV10"/>
  </mergeCells>
  <phoneticPr fontId="2"/>
  <printOptions horizontalCentered="1"/>
  <pageMargins left="0.39370078740157483" right="0.39370078740157483" top="0.41" bottom="0.26" header="0.35" footer="0.2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32</vt:i4>
      </vt:variant>
      <vt:variant>
        <vt:lpstr>名前付き一覧</vt:lpstr>
      </vt:variant>
      <vt:variant>
        <vt:i4>31</vt:i4>
      </vt:variant>
    </vt:vector>
  </HeadingPairs>
  <TitlesOfParts>
    <vt:vector size="63" baseType="lpstr">
      <vt:lpstr>申込記入例</vt:lpstr>
      <vt:lpstr>別紙(連記式)(計画・実需Ｌ側)</vt:lpstr>
      <vt:lpstr>別紙記入例</vt:lpstr>
      <vt:lpstr>別紙(個別)-2</vt:lpstr>
      <vt:lpstr>別紙(個別)-3</vt:lpstr>
      <vt:lpstr>別紙(個別)-4</vt:lpstr>
      <vt:lpstr>別紙(個別)-5</vt:lpstr>
      <vt:lpstr>別紙(個別)-6</vt:lpstr>
      <vt:lpstr>別紙(個別)-7</vt:lpstr>
      <vt:lpstr>別紙(個別)-8</vt:lpstr>
      <vt:lpstr>別紙(個別)-9</vt:lpstr>
      <vt:lpstr>別紙(個別)-10</vt:lpstr>
      <vt:lpstr>別紙(個別)-11</vt:lpstr>
      <vt:lpstr>別紙(個別)-12</vt:lpstr>
      <vt:lpstr>別紙(個別)-13</vt:lpstr>
      <vt:lpstr>別紙(個別)-14</vt:lpstr>
      <vt:lpstr>別紙(個別)-15</vt:lpstr>
      <vt:lpstr>別紙(個別)-16</vt:lpstr>
      <vt:lpstr>別紙(個別)-17</vt:lpstr>
      <vt:lpstr>別紙(個別)-18</vt:lpstr>
      <vt:lpstr>別紙(個別)-19</vt:lpstr>
      <vt:lpstr>別紙(個別)-20</vt:lpstr>
      <vt:lpstr>別紙(個別)-21</vt:lpstr>
      <vt:lpstr>別紙(個別)-22</vt:lpstr>
      <vt:lpstr>別紙(個別)-23</vt:lpstr>
      <vt:lpstr>別紙(個別)-24</vt:lpstr>
      <vt:lpstr>別紙(個別)-25</vt:lpstr>
      <vt:lpstr>別紙(個別)-26</vt:lpstr>
      <vt:lpstr>別紙(個別)-27</vt:lpstr>
      <vt:lpstr>別紙(個別)-28</vt:lpstr>
      <vt:lpstr>別紙(個別)-29</vt:lpstr>
      <vt:lpstr>別紙(個別)-30</vt:lpstr>
      <vt:lpstr>Data</vt:lpstr>
      <vt:lpstr>'別紙(個別)-10'!Print_Area</vt:lpstr>
      <vt:lpstr>'別紙(個別)-11'!Print_Area</vt:lpstr>
      <vt:lpstr>'別紙(個別)-12'!Print_Area</vt:lpstr>
      <vt:lpstr>'別紙(個別)-13'!Print_Area</vt:lpstr>
      <vt:lpstr>'別紙(個別)-14'!Print_Area</vt:lpstr>
      <vt:lpstr>'別紙(個別)-15'!Print_Area</vt:lpstr>
      <vt:lpstr>'別紙(個別)-16'!Print_Area</vt:lpstr>
      <vt:lpstr>'別紙(個別)-17'!Print_Area</vt:lpstr>
      <vt:lpstr>'別紙(個別)-18'!Print_Area</vt:lpstr>
      <vt:lpstr>'別紙(個別)-19'!Print_Area</vt:lpstr>
      <vt:lpstr>'別紙(個別)-2'!Print_Area</vt:lpstr>
      <vt:lpstr>'別紙(個別)-20'!Print_Area</vt:lpstr>
      <vt:lpstr>'別紙(個別)-21'!Print_Area</vt:lpstr>
      <vt:lpstr>'別紙(個別)-22'!Print_Area</vt:lpstr>
      <vt:lpstr>'別紙(個別)-23'!Print_Area</vt:lpstr>
      <vt:lpstr>'別紙(個別)-24'!Print_Area</vt:lpstr>
      <vt:lpstr>'別紙(個別)-25'!Print_Area</vt:lpstr>
      <vt:lpstr>'別紙(個別)-26'!Print_Area</vt:lpstr>
      <vt:lpstr>'別紙(個別)-27'!Print_Area</vt:lpstr>
      <vt:lpstr>'別紙(個別)-28'!Print_Area</vt:lpstr>
      <vt:lpstr>'別紙(個別)-29'!Print_Area</vt:lpstr>
      <vt:lpstr>'別紙(個別)-3'!Print_Area</vt:lpstr>
      <vt:lpstr>'別紙(個別)-30'!Print_Area</vt:lpstr>
      <vt:lpstr>'別紙(個別)-4'!Print_Area</vt:lpstr>
      <vt:lpstr>'別紙(個別)-5'!Print_Area</vt:lpstr>
      <vt:lpstr>'別紙(個別)-6'!Print_Area</vt:lpstr>
      <vt:lpstr>'別紙(個別)-7'!Print_Area</vt:lpstr>
      <vt:lpstr>'別紙(個別)-8'!Print_Area</vt:lpstr>
      <vt:lpstr>'別紙(個別)-9'!Print_Area</vt:lpstr>
      <vt:lpstr>'別紙(連記式)(計画・実需Ｌ側)'!Print_Area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接続供給兼基本契約申込書別紙【需要場所の概要】（連記式）</dc:title>
  <dc:creator>北海道電力ネットワーク株式会社</dc:creator>
  <cp:lastPrinted>2016-04-26T01:48:37Z</cp:lastPrinted>
  <dcterms:created xsi:type="dcterms:W3CDTF">2012-03-22T10:01:19Z</dcterms:created>
  <dcterms:modified xsi:type="dcterms:W3CDTF">2023-08-10T05:24:57Z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1373757100</vt:i4>
  </property>
  <property fmtid="{D5CDD505-2E9C-101B-9397-08002B2CF9AE}" pid="4" name="_EmailSubject">
    <vt:lpwstr>接続供給申込書ご送付について（新規1件・工事2件）</vt:lpwstr>
  </property>
  <property fmtid="{D5CDD505-2E9C-101B-9397-08002B2CF9AE}" pid="5" name="_AuthorEmail">
    <vt:lpwstr>Matsumoto-E@jpn.marubeni.com</vt:lpwstr>
  </property>
  <property fmtid="{D5CDD505-2E9C-101B-9397-08002B2CF9AE}" pid="6" name="_AuthorEmailDisplayName">
    <vt:lpwstr>MATSUMOTO ERIKA-PSLB72M</vt:lpwstr>
  </property>
  <property fmtid="{D5CDD505-2E9C-101B-9397-08002B2CF9AE}" pid="7" name="_ReviewingToolsShownOnce">
    <vt:lpwstr/>
  </property>
</Properties>
</file>